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fachard\Desktop\EDR\2019-2020\Labellisation\Grille de labellisation\"/>
    </mc:Choice>
  </mc:AlternateContent>
  <bookViews>
    <workbookView xWindow="-120" yWindow="-120" windowWidth="19440" windowHeight="15000" tabRatio="802"/>
  </bookViews>
  <sheets>
    <sheet name="Présentation" sheetId="14" r:id="rId1"/>
    <sheet name="1. Fiche identité EDR" sheetId="7" r:id="rId2"/>
    <sheet name="2. Grille Auto Evaluation" sheetId="6" r:id="rId3"/>
    <sheet name="3. Compte rendu" sheetId="12" r:id="rId4"/>
    <sheet name="4. Synthèse" sheetId="9" r:id="rId5"/>
  </sheets>
  <externalReferences>
    <externalReference r:id="rId6"/>
  </externalReferences>
  <definedNames>
    <definedName name="_xlnm._FilterDatabase" localSheetId="2" hidden="1">'2. Grille Auto Evaluation'!$E$6:$J$109</definedName>
    <definedName name="Fréquence">[1]Données!$G$3:$G$6</definedName>
    <definedName name="_xlnm.Print_Titles" localSheetId="1">'1. Fiche identité EDR'!$1:$1</definedName>
    <definedName name="_xlnm.Print_Titles" localSheetId="2">'2. Grille Auto Evaluation'!$1:$5</definedName>
    <definedName name="_xlnm.Print_Titles" localSheetId="3">'3. Compte rendu'!$1:$4</definedName>
    <definedName name="Print_Area" localSheetId="1">'1. Fiche identité EDR'!$A$49:$L$77</definedName>
    <definedName name="Print_Area" localSheetId="2">'2. Grille Auto Evaluation'!$A$1:$J$109</definedName>
    <definedName name="Print_Area" localSheetId="3">'3. Compte rendu'!$A$1:$J$54</definedName>
    <definedName name="Print_Area" localSheetId="4">'4. Synthèse'!$A$1:$AD$38</definedName>
    <definedName name="Print_Area" localSheetId="0">Présentation!$A$1:$AE$25</definedName>
    <definedName name="_xlnm.Print_Area" localSheetId="1">'1. Fiche identité EDR'!$A$1:$L$77</definedName>
    <definedName name="_xlnm.Print_Area" localSheetId="2">'2. Grille Auto Evaluation'!$B$1:$J$109</definedName>
    <definedName name="_xlnm.Print_Area" localSheetId="3">'3. Compte rendu'!$A$1:$J$54</definedName>
    <definedName name="_xlnm.Print_Area" localSheetId="4">'4. Synthèse'!$A$1:$I$44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61" i="7" l="1"/>
  <c r="J84" i="6" l="1"/>
  <c r="J83" i="6"/>
  <c r="H83" i="6"/>
  <c r="F83" i="6"/>
  <c r="F85" i="6"/>
  <c r="F103" i="6" l="1"/>
  <c r="H103" i="6"/>
  <c r="J103" i="6"/>
  <c r="D23" i="6" l="1"/>
  <c r="F23" i="6" s="1"/>
  <c r="F61" i="6" l="1"/>
  <c r="F71" i="6" l="1"/>
  <c r="J72" i="6" l="1"/>
  <c r="H72" i="6"/>
  <c r="H71" i="6"/>
  <c r="J28" i="6"/>
  <c r="H28" i="6"/>
  <c r="F28" i="6"/>
  <c r="F11" i="6" l="1"/>
  <c r="H11" i="6"/>
  <c r="J54" i="6" l="1"/>
  <c r="H54" i="6"/>
  <c r="F54" i="6"/>
  <c r="J71" i="6" l="1"/>
  <c r="F68" i="6" l="1"/>
  <c r="H68" i="6"/>
  <c r="F53" i="6"/>
  <c r="J40" i="6"/>
  <c r="H32" i="6"/>
  <c r="J24" i="6"/>
  <c r="J56" i="6" l="1"/>
  <c r="H56" i="6"/>
  <c r="F56" i="6"/>
  <c r="D19" i="6" l="1"/>
  <c r="F87" i="6" l="1"/>
  <c r="D20" i="6" l="1"/>
  <c r="D21" i="6"/>
  <c r="D22" i="6"/>
  <c r="J87" i="6"/>
  <c r="H87" i="6"/>
  <c r="F105" i="6" l="1"/>
  <c r="J66" i="6"/>
  <c r="J59" i="6" l="1"/>
  <c r="H52" i="6"/>
  <c r="J68" i="6"/>
  <c r="F29" i="6" l="1"/>
  <c r="H3" i="12" l="1"/>
  <c r="B3" i="12"/>
  <c r="G3" i="9"/>
  <c r="D4" i="6"/>
  <c r="F9" i="6" l="1"/>
  <c r="J29" i="6"/>
  <c r="H29" i="6"/>
  <c r="F57" i="6"/>
  <c r="F94" i="6"/>
  <c r="J23" i="6" l="1"/>
  <c r="J21" i="6"/>
  <c r="J20" i="6"/>
  <c r="D2" i="6"/>
  <c r="G7" i="9"/>
  <c r="G5" i="9"/>
  <c r="B7" i="9"/>
  <c r="B5" i="9"/>
  <c r="J8" i="6"/>
  <c r="B3" i="9"/>
  <c r="B2" i="6"/>
  <c r="F76" i="7"/>
  <c r="H61" i="7"/>
  <c r="I61" i="7"/>
  <c r="K61" i="7"/>
  <c r="K63" i="7" s="1"/>
  <c r="F100" i="6"/>
  <c r="H100" i="6"/>
  <c r="J100" i="6"/>
  <c r="J105" i="6"/>
  <c r="H105" i="6"/>
  <c r="J104" i="6"/>
  <c r="J102" i="6"/>
  <c r="H102" i="6"/>
  <c r="J101" i="6"/>
  <c r="H101" i="6"/>
  <c r="F101" i="6"/>
  <c r="J97" i="6"/>
  <c r="H97" i="6"/>
  <c r="J95" i="6"/>
  <c r="H95" i="6"/>
  <c r="F95" i="6"/>
  <c r="J94" i="6"/>
  <c r="H94" i="6"/>
  <c r="J96" i="6"/>
  <c r="J86" i="6"/>
  <c r="H86" i="6"/>
  <c r="J85" i="6"/>
  <c r="H85" i="6"/>
  <c r="H84" i="6"/>
  <c r="J79" i="6"/>
  <c r="J78" i="6"/>
  <c r="H78" i="6"/>
  <c r="J77" i="6"/>
  <c r="H77" i="6"/>
  <c r="F77" i="6"/>
  <c r="J74" i="6"/>
  <c r="H74" i="6"/>
  <c r="F74" i="6"/>
  <c r="J70" i="6"/>
  <c r="H70" i="6"/>
  <c r="F70" i="6"/>
  <c r="J69" i="6"/>
  <c r="H69" i="6"/>
  <c r="J65" i="6"/>
  <c r="H65" i="6"/>
  <c r="J62" i="6"/>
  <c r="H62" i="6"/>
  <c r="F62" i="6"/>
  <c r="J61" i="6"/>
  <c r="H61" i="6"/>
  <c r="J22" i="6"/>
  <c r="H19" i="6"/>
  <c r="J58" i="6"/>
  <c r="H58" i="6"/>
  <c r="H57" i="6"/>
  <c r="J57" i="6"/>
  <c r="J55" i="6"/>
  <c r="H55" i="6"/>
  <c r="F55" i="6"/>
  <c r="J53" i="6"/>
  <c r="H53" i="6"/>
  <c r="J52" i="6"/>
  <c r="J50" i="6"/>
  <c r="J49" i="6"/>
  <c r="H49" i="6"/>
  <c r="F49" i="6"/>
  <c r="F44" i="6"/>
  <c r="H44" i="6"/>
  <c r="J44" i="6"/>
  <c r="F45" i="6"/>
  <c r="H45" i="6"/>
  <c r="J45" i="6"/>
  <c r="F46" i="6"/>
  <c r="H46" i="6"/>
  <c r="J46" i="6"/>
  <c r="F47" i="6"/>
  <c r="H47" i="6"/>
  <c r="J47" i="6"/>
  <c r="J43" i="6"/>
  <c r="H43" i="6"/>
  <c r="F43" i="6"/>
  <c r="J39" i="6"/>
  <c r="H39" i="6"/>
  <c r="F39" i="6"/>
  <c r="J38" i="6"/>
  <c r="H38" i="6"/>
  <c r="F38" i="6"/>
  <c r="F27" i="6"/>
  <c r="J37" i="6"/>
  <c r="H37" i="6"/>
  <c r="F36" i="6"/>
  <c r="J36" i="6"/>
  <c r="H36" i="6"/>
  <c r="J31" i="6"/>
  <c r="H31" i="6"/>
  <c r="F31" i="6"/>
  <c r="J30" i="6"/>
  <c r="H30" i="6"/>
  <c r="F30" i="6"/>
  <c r="J27" i="6"/>
  <c r="H27" i="6"/>
  <c r="J33" i="6"/>
  <c r="J32" i="6"/>
  <c r="F18" i="6"/>
  <c r="J26" i="6"/>
  <c r="H26" i="6"/>
  <c r="F26" i="6"/>
  <c r="J19" i="6"/>
  <c r="H23" i="6"/>
  <c r="H22" i="6"/>
  <c r="H21" i="6"/>
  <c r="H20" i="6"/>
  <c r="F21" i="6"/>
  <c r="F22" i="6"/>
  <c r="J18" i="6"/>
  <c r="H18" i="6"/>
  <c r="J13" i="6"/>
  <c r="H13" i="6"/>
  <c r="F13" i="6"/>
  <c r="J11" i="6"/>
  <c r="J12" i="6"/>
  <c r="J10" i="6"/>
  <c r="H10" i="6"/>
  <c r="F10" i="6"/>
  <c r="J9" i="6"/>
  <c r="H9" i="6"/>
  <c r="H8" i="6"/>
  <c r="F8" i="6"/>
  <c r="G5" i="6" l="1"/>
  <c r="G4" i="6" s="1"/>
  <c r="I5" i="6"/>
  <c r="I4" i="6" s="1"/>
  <c r="I63" i="7"/>
  <c r="I64" i="7"/>
  <c r="H63" i="7"/>
  <c r="H64" i="7"/>
  <c r="F64" i="7"/>
  <c r="F20" i="6"/>
  <c r="E5" i="6" s="1"/>
  <c r="F63" i="7"/>
  <c r="E4" i="6" l="1"/>
  <c r="D5" i="6" l="1"/>
  <c r="H6" i="12" s="1"/>
  <c r="G12" i="9" l="1"/>
</calcChain>
</file>

<file path=xl/sharedStrings.xml><?xml version="1.0" encoding="utf-8"?>
<sst xmlns="http://schemas.openxmlformats.org/spreadsheetml/2006/main" count="737" uniqueCount="469">
  <si>
    <t>Budget consacré à l'EDR</t>
  </si>
  <si>
    <t>Connaissance des conventions signées entre la FFR et les différentes entités</t>
  </si>
  <si>
    <t>Le club remplit un dossier CNDS</t>
  </si>
  <si>
    <t>Le club bénéficie d'une subvention municipale, spéciale EDR</t>
  </si>
  <si>
    <t>Le club utilise les dispositifs d'accompagnement</t>
  </si>
  <si>
    <t>Les dirigeants et les éducateurs bénéficient des mesures fiscales en faveur des bénévoles (URSAAF - Loi Sarkozy)</t>
  </si>
  <si>
    <t>A</t>
  </si>
  <si>
    <t>B</t>
  </si>
  <si>
    <t>I</t>
  </si>
  <si>
    <t>Rapport éducateurs / nombre d'enfants</t>
  </si>
  <si>
    <t>I. ORGANISATION / ACCUEIL</t>
  </si>
  <si>
    <t>Respect du règlement EDR</t>
  </si>
  <si>
    <t>Un représentant EDR est élu au comité directeur du club</t>
  </si>
  <si>
    <t>% du budget EDR par rapport au budget club</t>
  </si>
  <si>
    <t>Organisation des collations après tournoi</t>
  </si>
  <si>
    <t xml:space="preserve">Rédaction de compte rendu de réunion </t>
  </si>
  <si>
    <t>Participation aux journées ateliers FFR (M8 - M10 - M12)</t>
  </si>
  <si>
    <t>Organisation d'un accueil / entrainements pendant les vacances scolaires</t>
  </si>
  <si>
    <t>Organisation d'événements spécifiques EDR (fêtes, déplacements matchs, sorties)</t>
  </si>
  <si>
    <t>Accès au projet pédagogique (canal de communication)</t>
  </si>
  <si>
    <t>Joueurs formés et titulaires du passeport arbitrage présentés au concours découverte</t>
  </si>
  <si>
    <t>Participation à l'action "l'arbitre acteur au cœur de son club" - M8 - M10 information sur les règles fondamentales</t>
  </si>
  <si>
    <t>Participation à l'action "l'arbitre acteur au cœur de son club" M12 - M14 participation au Centre de Perfectionnement en Arbitrage</t>
  </si>
  <si>
    <t>A MINI 2</t>
  </si>
  <si>
    <t>A MINI 6</t>
  </si>
  <si>
    <t>A MINI 8</t>
  </si>
  <si>
    <t>A MINI 10</t>
  </si>
  <si>
    <t>A MINI 12</t>
  </si>
  <si>
    <t>A MINI 15</t>
  </si>
  <si>
    <t>A MINI 9</t>
  </si>
  <si>
    <t>A MINI 18</t>
  </si>
  <si>
    <t>A MINI 23</t>
  </si>
  <si>
    <t>A MINI 1</t>
  </si>
  <si>
    <t>A 1 POUR 3</t>
  </si>
  <si>
    <t>A 1 POUR 5</t>
  </si>
  <si>
    <t>A 1 POUR 4</t>
  </si>
  <si>
    <t>A 1 POUR 2</t>
  </si>
  <si>
    <t>Nombre de réunions  de coordination de l'EDR (organisation, administratif)  dans l'année</t>
  </si>
  <si>
    <t>A MINI 3</t>
  </si>
  <si>
    <t>1.1.1</t>
  </si>
  <si>
    <t>1.1.2</t>
  </si>
  <si>
    <t>1.1.3</t>
  </si>
  <si>
    <t>1. ORGANISATION / ACCUEIL</t>
  </si>
  <si>
    <t>1.1. Organisation Administrative EDR</t>
  </si>
  <si>
    <t>1.1.4</t>
  </si>
  <si>
    <t>1.1.5</t>
  </si>
  <si>
    <t>1.1.6</t>
  </si>
  <si>
    <t>1.1.7</t>
  </si>
  <si>
    <t>1.1.8</t>
  </si>
  <si>
    <t>1.1.9</t>
  </si>
  <si>
    <t>1.2. Licenciés EDR</t>
  </si>
  <si>
    <t>1.2.1</t>
  </si>
  <si>
    <t>1.2.3</t>
  </si>
  <si>
    <t>1.2.2</t>
  </si>
  <si>
    <t>1.2.4</t>
  </si>
  <si>
    <t>1.2.5</t>
  </si>
  <si>
    <t>1.2.6</t>
  </si>
  <si>
    <t>1.2.7</t>
  </si>
  <si>
    <t>1.3.1</t>
  </si>
  <si>
    <t>1.3.2</t>
  </si>
  <si>
    <t>1.3.3</t>
  </si>
  <si>
    <t>1.3.4</t>
  </si>
  <si>
    <t>1.3.5</t>
  </si>
  <si>
    <t>1.3.7</t>
  </si>
  <si>
    <t>1.3.8</t>
  </si>
  <si>
    <t>1.3.9</t>
  </si>
  <si>
    <t>1.4.1</t>
  </si>
  <si>
    <t>1.4.2</t>
  </si>
  <si>
    <t>1.3. Equipements sportifs et matériel</t>
  </si>
  <si>
    <t>1.4.  Accueil et accompagnement de l'activité</t>
  </si>
  <si>
    <t>1.4.3</t>
  </si>
  <si>
    <t>1.4.4</t>
  </si>
  <si>
    <t>1.4.5</t>
  </si>
  <si>
    <t xml:space="preserve">3. COMMUNICATION / DEVELOPPEMENT </t>
  </si>
  <si>
    <t>2. FORMATION</t>
  </si>
  <si>
    <t>2.1. Ethique et règlement</t>
  </si>
  <si>
    <t>2.2. Projet pédagogique</t>
  </si>
  <si>
    <t>2.3. Formation des éducateurs</t>
  </si>
  <si>
    <t>2.4. Formation des éducateurs</t>
  </si>
  <si>
    <t>2.1.1</t>
  </si>
  <si>
    <t>2.1.2</t>
  </si>
  <si>
    <t>2.2.1</t>
  </si>
  <si>
    <t>2.2.2</t>
  </si>
  <si>
    <t>2.3.1</t>
  </si>
  <si>
    <t>2.3.2</t>
  </si>
  <si>
    <t>2.4.1</t>
  </si>
  <si>
    <t>2.4.2</t>
  </si>
  <si>
    <t>2.4.3</t>
  </si>
  <si>
    <t>2.4.4</t>
  </si>
  <si>
    <t>2.4.5</t>
  </si>
  <si>
    <t>2.3.3</t>
  </si>
  <si>
    <t>2.3.4</t>
  </si>
  <si>
    <t>2.3.5</t>
  </si>
  <si>
    <t>2.1.3</t>
  </si>
  <si>
    <t>2.1.4</t>
  </si>
  <si>
    <t>2.1.5</t>
  </si>
  <si>
    <t>2.5. Arbitrage</t>
  </si>
  <si>
    <t>2.5.1</t>
  </si>
  <si>
    <t>2.5.2</t>
  </si>
  <si>
    <t>2.5.3</t>
  </si>
  <si>
    <t>2.5.4</t>
  </si>
  <si>
    <t>2.5.5</t>
  </si>
  <si>
    <t>2.6. Rencontres</t>
  </si>
  <si>
    <t>2.6.1</t>
  </si>
  <si>
    <t>2.6.2</t>
  </si>
  <si>
    <t>2.7. Milieu scolaire</t>
  </si>
  <si>
    <t>2.7.1</t>
  </si>
  <si>
    <t>2.7.2</t>
  </si>
  <si>
    <t>2.7.3</t>
  </si>
  <si>
    <t>2.7.4</t>
  </si>
  <si>
    <t>2.3.6</t>
  </si>
  <si>
    <t>2.3.7</t>
  </si>
  <si>
    <t>1.4. Accueil et accompagnement de l'activité</t>
  </si>
  <si>
    <t>A MINI 1 EQUIPE DE 4 JOUEURS</t>
  </si>
  <si>
    <t>A MINI 2 EQUIPES DE 4 JOUEURS</t>
  </si>
  <si>
    <t>3.1.  Actions de développement</t>
  </si>
  <si>
    <t>3.2 Milieu institutionnel</t>
  </si>
  <si>
    <t xml:space="preserve">3.5 Partenariat </t>
  </si>
  <si>
    <t>3.1.1</t>
  </si>
  <si>
    <t>3.1.2</t>
  </si>
  <si>
    <t>3.1.3</t>
  </si>
  <si>
    <t>3.1.4</t>
  </si>
  <si>
    <t>3.1.5</t>
  </si>
  <si>
    <t>3.2.1</t>
  </si>
  <si>
    <t>3.2.2</t>
  </si>
  <si>
    <t>3.2.3</t>
  </si>
  <si>
    <t>3.2.4</t>
  </si>
  <si>
    <t>3.3.1</t>
  </si>
  <si>
    <t>3.4.1</t>
  </si>
  <si>
    <t>3.5.1</t>
  </si>
  <si>
    <t>3.3.2</t>
  </si>
  <si>
    <t>3.3.3</t>
  </si>
  <si>
    <t>3.3.4</t>
  </si>
  <si>
    <t>3.3.5</t>
  </si>
  <si>
    <t>3.4.2</t>
  </si>
  <si>
    <t>3.4.3</t>
  </si>
  <si>
    <t>3.4.4</t>
  </si>
  <si>
    <t>3.4.5</t>
  </si>
  <si>
    <t>3.4.6</t>
  </si>
  <si>
    <t>3.5.2</t>
  </si>
  <si>
    <t>3.5.3</t>
  </si>
  <si>
    <t>3.3 Communication externe</t>
  </si>
  <si>
    <t>3.4 Communication interne</t>
  </si>
  <si>
    <t xml:space="preserve">Code Club : </t>
  </si>
  <si>
    <t>Comité Départemental</t>
  </si>
  <si>
    <t>Nom du club / club support</t>
  </si>
  <si>
    <t>Club 1</t>
  </si>
  <si>
    <t>Club 2</t>
  </si>
  <si>
    <t>Club 3</t>
  </si>
  <si>
    <t>Club 4</t>
  </si>
  <si>
    <t>Club 5</t>
  </si>
  <si>
    <t>Code FFR</t>
  </si>
  <si>
    <t>Responsable EDR</t>
  </si>
  <si>
    <t>Nom</t>
  </si>
  <si>
    <t>Nom - Prénom</t>
  </si>
  <si>
    <t>Adresse mail</t>
  </si>
  <si>
    <t>Téléphone</t>
  </si>
  <si>
    <t>Site internet</t>
  </si>
  <si>
    <t>Page facebook</t>
  </si>
  <si>
    <t>année n-1</t>
  </si>
  <si>
    <t>année n-2</t>
  </si>
  <si>
    <t>année n-3</t>
  </si>
  <si>
    <t>Nombre de joueurs licenciés dans le club</t>
  </si>
  <si>
    <t>Nombre de joueurs licenciés EDR</t>
  </si>
  <si>
    <t>Nombre de joueurs licenciés M6</t>
  </si>
  <si>
    <t>Nombre de joueurs licenciés M8</t>
  </si>
  <si>
    <t>Nombre de joueurs licenciés M10</t>
  </si>
  <si>
    <t>Nombre de joueurs licenciés M12</t>
  </si>
  <si>
    <t>Nombre de joueurs licenciés M14</t>
  </si>
  <si>
    <t>Nombre de joueuses licenciées M15 féminines</t>
  </si>
  <si>
    <t>Ratio licenciés EDR / licenciés joueurs clubs</t>
  </si>
  <si>
    <t>Evolution</t>
  </si>
  <si>
    <t>Educateurs</t>
  </si>
  <si>
    <t>Année de création EDR</t>
  </si>
  <si>
    <t>M6</t>
  </si>
  <si>
    <t>M8</t>
  </si>
  <si>
    <t>M10</t>
  </si>
  <si>
    <t>M12</t>
  </si>
  <si>
    <t>M14</t>
  </si>
  <si>
    <t>M15 féminines</t>
  </si>
  <si>
    <t>Nombre</t>
  </si>
  <si>
    <t>Total</t>
  </si>
  <si>
    <t>1.1. Organisation adminstrative EDR</t>
  </si>
  <si>
    <t>1. Fiche d'identité</t>
  </si>
  <si>
    <t>2. Grille auto évaluation</t>
  </si>
  <si>
    <t>Conseiller Technique</t>
  </si>
  <si>
    <t>Date de visite</t>
  </si>
  <si>
    <t>Signature</t>
  </si>
  <si>
    <t>Président</t>
  </si>
  <si>
    <t>Président Comité Départemental</t>
  </si>
  <si>
    <t>Date décision</t>
  </si>
  <si>
    <t xml:space="preserve">Transmis à la FFR le </t>
  </si>
  <si>
    <t>GRILLE D'AUTOEVALUATION</t>
  </si>
  <si>
    <t>Si regroupement :</t>
  </si>
  <si>
    <t>3.2. Milieu institutionnel</t>
  </si>
  <si>
    <t>4. Compte rendu visite évaluation</t>
  </si>
  <si>
    <t>3. Projet pédagogique</t>
  </si>
  <si>
    <t>Ligue</t>
  </si>
  <si>
    <t>Code Ligue</t>
  </si>
  <si>
    <t>Organisation d'actions de développement de la pratique féminine (challenge M15)</t>
  </si>
  <si>
    <t>2.4. Formation des joueurs</t>
  </si>
  <si>
    <t xml:space="preserve">TOUS LES CRITERES DOIVENT ETRE COMPLETES
A : critère obligatoire pour le niveau de label demandé ; B : critère non obligatoire pour le niveau de label demandé ; I : critère informatif </t>
  </si>
  <si>
    <t>COMPTE RENDU DE VISITE D'EVALUATION</t>
  </si>
  <si>
    <t>Date de la visite</t>
  </si>
  <si>
    <t>Personnes présentes</t>
  </si>
  <si>
    <t>Prénom</t>
  </si>
  <si>
    <t xml:space="preserve">Qualité </t>
  </si>
  <si>
    <t>FORMATION</t>
  </si>
  <si>
    <t>DEVELOPPEMENT / COMMUNICATION</t>
  </si>
  <si>
    <t>CONCLUSION</t>
  </si>
  <si>
    <t>Commission Départementale EDR</t>
  </si>
  <si>
    <t xml:space="preserve">AVIS </t>
  </si>
  <si>
    <t>Date</t>
  </si>
  <si>
    <t xml:space="preserve">PIECES JUSTIFICATIVES </t>
  </si>
  <si>
    <t>DEMANDE</t>
  </si>
  <si>
    <t>SYNTHESE DOSSIER</t>
  </si>
  <si>
    <t xml:space="preserve">FICHE IDENTITE </t>
  </si>
  <si>
    <t>EFFECTIFS</t>
  </si>
  <si>
    <t>EDUCATEURS</t>
  </si>
  <si>
    <t>ORGANIGRAMME EDR</t>
  </si>
  <si>
    <t xml:space="preserve">INFORMATIONS GENERALES </t>
  </si>
  <si>
    <t>Organigramme de l'EDR (administratif, éducateurs)</t>
  </si>
  <si>
    <t>Ecole de rugby déclarée sous Ovale 2</t>
  </si>
  <si>
    <t>Les obligations fédérales sont respectées (nombre de licenciés par niveau)</t>
  </si>
  <si>
    <t>Effectif M6 (saison en cours)</t>
  </si>
  <si>
    <t>Effectif M8 (saison en cours)</t>
  </si>
  <si>
    <t>Effectif M10 (saison en cours)</t>
  </si>
  <si>
    <t>Effectif M12 (saison en cours)</t>
  </si>
  <si>
    <t>Effectif M14 (saison en cours)</t>
  </si>
  <si>
    <t>Nombre de terrains</t>
  </si>
  <si>
    <t>Mise à disposition d'autre matériel pédagogique : (plots, cônes, lattes, chasubles,…)</t>
  </si>
  <si>
    <t>Mise à disposition de vestiaires fille (si effectif) et garçon</t>
  </si>
  <si>
    <t>Mise à disposition d'une trousse de premiers secours</t>
  </si>
  <si>
    <t xml:space="preserve">Mise à disposition d'une salle d'accueil ou salle de vie </t>
  </si>
  <si>
    <t>Salle couverte ou gymnase à proximité du club, utilisable par l'EDR</t>
  </si>
  <si>
    <t>A l'inscription, remise d'un dossier de fonctionnement de l'EDR</t>
  </si>
  <si>
    <t>Nombre d'éducateurs diplomés par catégorie</t>
  </si>
  <si>
    <t>Nombre d'éducateurs diplomés ou en cours de formation par catégorie</t>
  </si>
  <si>
    <t>Organisation de réunions techniques / pédagogiques</t>
  </si>
  <si>
    <t>Les éducateurs sont impliqués dans les actions départementales</t>
  </si>
  <si>
    <t xml:space="preserve">Le club mène des actions pour fidéliser ses éducateurs </t>
  </si>
  <si>
    <t>Passage du passeport d'arbitrage pour les M12</t>
  </si>
  <si>
    <t xml:space="preserve">Organisation de tournois ou plateaux EDR hors calendrier FFR </t>
  </si>
  <si>
    <t>Une personne est en charge des relations avec le scolaire</t>
  </si>
  <si>
    <t>Existence d'une convention signée avec une école primaire avec accompagnement - intervention</t>
  </si>
  <si>
    <t>Existence d'une convention signée avec un collège avec accompagnement - intervention</t>
  </si>
  <si>
    <t>Mise en place d'un canal de communication de l'EDR (journal, site, facebook…)</t>
  </si>
  <si>
    <t>Utilisation d'une adresse mail destinée à l'école de rugby</t>
  </si>
  <si>
    <t>Mise en place d'un canal de communication du club (journal, site, facebook…)</t>
  </si>
  <si>
    <t xml:space="preserve">Mise en place d'opérations de communication pour recruter, fidéliser, annoncer les tournois </t>
  </si>
  <si>
    <t>Affichage du calendrier des plateaux, des entrainements</t>
  </si>
  <si>
    <t>Existence d'un partenariat privé propre à l'école de rugby</t>
  </si>
  <si>
    <t>Mise en vente de produits dérivés EDR (articles logotés, photos, calendriers, )</t>
  </si>
  <si>
    <t>Haute Savoie</t>
  </si>
  <si>
    <t>Vienne</t>
  </si>
  <si>
    <t>Var</t>
  </si>
  <si>
    <t>Isère</t>
  </si>
  <si>
    <t>Savoie</t>
  </si>
  <si>
    <t>Gironde</t>
  </si>
  <si>
    <t>Landes</t>
  </si>
  <si>
    <t>Aisne</t>
  </si>
  <si>
    <t>Nord</t>
  </si>
  <si>
    <t>Ain</t>
  </si>
  <si>
    <t>Rhône</t>
  </si>
  <si>
    <t>Calvados</t>
  </si>
  <si>
    <t>Eure</t>
  </si>
  <si>
    <t>Manche</t>
  </si>
  <si>
    <t>Orne</t>
  </si>
  <si>
    <t>Seine Maritime</t>
  </si>
  <si>
    <t>Cher</t>
  </si>
  <si>
    <t>Eure et loire</t>
  </si>
  <si>
    <t>Indre</t>
  </si>
  <si>
    <t>Indre et Loire</t>
  </si>
  <si>
    <t>Bas Rhin</t>
  </si>
  <si>
    <t>Loir et Cher</t>
  </si>
  <si>
    <t>Pas de Calais</t>
  </si>
  <si>
    <t>Haut Rhin</t>
  </si>
  <si>
    <t>Somme</t>
  </si>
  <si>
    <t>Ardennes</t>
  </si>
  <si>
    <t>Doubs</t>
  </si>
  <si>
    <t>Haute Saone</t>
  </si>
  <si>
    <t>Jura</t>
  </si>
  <si>
    <t>Territoire Belfort</t>
  </si>
  <si>
    <t>Aube</t>
  </si>
  <si>
    <t>Essonne</t>
  </si>
  <si>
    <t>Hauts de Seine</t>
  </si>
  <si>
    <t>Marne</t>
  </si>
  <si>
    <t>Oise</t>
  </si>
  <si>
    <t>Paris</t>
  </si>
  <si>
    <t>Saint Denis</t>
  </si>
  <si>
    <t>Seine et Marne</t>
  </si>
  <si>
    <t>Val de Marne</t>
  </si>
  <si>
    <t>Val d'Oise</t>
  </si>
  <si>
    <t>Aude</t>
  </si>
  <si>
    <t>Hérault</t>
  </si>
  <si>
    <t>Lozère</t>
  </si>
  <si>
    <t>Cantal</t>
  </si>
  <si>
    <t>Corrèze</t>
  </si>
  <si>
    <t>Creuse</t>
  </si>
  <si>
    <t>Haute Vienne</t>
  </si>
  <si>
    <t>Lot</t>
  </si>
  <si>
    <t>Loiret</t>
  </si>
  <si>
    <t>Dordogne</t>
  </si>
  <si>
    <t>Alpes de Hautes Provence</t>
  </si>
  <si>
    <t>Bouches du Rhône</t>
  </si>
  <si>
    <t>Gard</t>
  </si>
  <si>
    <t>Hautes Alpes</t>
  </si>
  <si>
    <t>Vaucluse</t>
  </si>
  <si>
    <t>Ariège</t>
  </si>
  <si>
    <t>Aveyron</t>
  </si>
  <si>
    <t>Haute garonne</t>
  </si>
  <si>
    <t>Tarn</t>
  </si>
  <si>
    <t>Tarn et Garonne</t>
  </si>
  <si>
    <t>Pyrénés Orientales</t>
  </si>
  <si>
    <t>Corse du Sud</t>
  </si>
  <si>
    <t>Haute Corse</t>
  </si>
  <si>
    <t>Meurthe et Moselle</t>
  </si>
  <si>
    <t>Alpes Maritimes</t>
  </si>
  <si>
    <t>Meuse</t>
  </si>
  <si>
    <t>Drôme</t>
  </si>
  <si>
    <t>Moselle</t>
  </si>
  <si>
    <t>Vosges</t>
  </si>
  <si>
    <t>Gers</t>
  </si>
  <si>
    <t>Hautes Pyrénées</t>
  </si>
  <si>
    <t>Loire Atlantique</t>
  </si>
  <si>
    <t>Mayenne</t>
  </si>
  <si>
    <t>Sarthe</t>
  </si>
  <si>
    <t>Vendée</t>
  </si>
  <si>
    <t>Allier</t>
  </si>
  <si>
    <t>Haute Loire</t>
  </si>
  <si>
    <t>Puy de Dôme</t>
  </si>
  <si>
    <t>Pyrénées Atlantique</t>
  </si>
  <si>
    <t>Côte d'Or</t>
  </si>
  <si>
    <t>Haute Marne</t>
  </si>
  <si>
    <t>Nièvre</t>
  </si>
  <si>
    <t>Saône et loire</t>
  </si>
  <si>
    <t>Yonne</t>
  </si>
  <si>
    <t>Côte d'Armor</t>
  </si>
  <si>
    <t>Finistère</t>
  </si>
  <si>
    <t>Ile et Vilaine</t>
  </si>
  <si>
    <t>Ardèche</t>
  </si>
  <si>
    <t>Deux-Sèvres</t>
  </si>
  <si>
    <t>Morbihan</t>
  </si>
  <si>
    <t>Charente Maritime</t>
  </si>
  <si>
    <t>Charente</t>
  </si>
  <si>
    <t>Réunion</t>
  </si>
  <si>
    <t>Mayotte</t>
  </si>
  <si>
    <t>Nouvelle Calédonie</t>
  </si>
  <si>
    <t>Guyane</t>
  </si>
  <si>
    <t>Martinique</t>
  </si>
  <si>
    <t>Guadeloupe</t>
  </si>
  <si>
    <t>Wallis et Futuna</t>
  </si>
  <si>
    <t>Yvelines</t>
  </si>
  <si>
    <t>Maine et Loire</t>
  </si>
  <si>
    <t>Lot et Garonne</t>
  </si>
  <si>
    <t>Loire</t>
  </si>
  <si>
    <t>Préciser les référents, les éducateurs par catégorie</t>
  </si>
  <si>
    <t>Auvergne Rhône Alpes</t>
  </si>
  <si>
    <t>Bourgogne Franche Comté</t>
  </si>
  <si>
    <t>Bretagne</t>
  </si>
  <si>
    <t>Centre Val de Loire</t>
  </si>
  <si>
    <t>Corse</t>
  </si>
  <si>
    <t xml:space="preserve">Grand Est </t>
  </si>
  <si>
    <t>Hauts de France</t>
  </si>
  <si>
    <t>Ile de France</t>
  </si>
  <si>
    <t>Normandie</t>
  </si>
  <si>
    <t>Nouvelle Aquitaine</t>
  </si>
  <si>
    <t>Occitanie</t>
  </si>
  <si>
    <t>Outre Mer</t>
  </si>
  <si>
    <t>Pays de la Loire</t>
  </si>
  <si>
    <t>Provence Alpes de Côte d'Azur</t>
  </si>
  <si>
    <t>Responsable sportif EDR</t>
  </si>
  <si>
    <t>Responsable administratif</t>
  </si>
  <si>
    <t>Fonction</t>
  </si>
  <si>
    <t>RENOUVELLEMENT</t>
  </si>
  <si>
    <t>2. Grille d'auto évaluation</t>
  </si>
  <si>
    <t>4. Projet pédagogique (document à fournir en annexe)</t>
  </si>
  <si>
    <t>5. Synthèse du dossier</t>
  </si>
  <si>
    <t>LABELLISATION INITIALE</t>
  </si>
  <si>
    <t>année en cours</t>
  </si>
  <si>
    <t xml:space="preserve"> </t>
  </si>
  <si>
    <t xml:space="preserve">Les pièces à fournir : </t>
  </si>
  <si>
    <t>Existe-t-il un référent arbitrage ?</t>
  </si>
  <si>
    <t xml:space="preserve">Pour maintenir son label, tous les 4 ans l'EDR doit renouveller sa demande. Le dossier de demande de renouvellement doit être complété et déposé la saison qui précéde la fin de labellisation.
Le dossier de renouvellement est réalisé avec la mise à jour des informations du dossier de labellisation et la rédaction d'un nouveau projet pédagogique.
</t>
  </si>
  <si>
    <t>3. Comte rendu de visite d'évaluation</t>
  </si>
  <si>
    <t xml:space="preserve">EVOLUTION ET PLAN D'AMELIORATION </t>
  </si>
  <si>
    <t>Thème</t>
  </si>
  <si>
    <t>Pilote</t>
  </si>
  <si>
    <t>Délai</t>
  </si>
  <si>
    <t>ORGANISATION / ACCUEIL</t>
  </si>
  <si>
    <t>Administratif</t>
  </si>
  <si>
    <t>Licenciés</t>
  </si>
  <si>
    <t>Equipements</t>
  </si>
  <si>
    <t>Accompagnement</t>
  </si>
  <si>
    <t>Ethique et règlement</t>
  </si>
  <si>
    <t xml:space="preserve">Projet pédagogique </t>
  </si>
  <si>
    <t>Formation éducateurs</t>
  </si>
  <si>
    <t>Formation joueurs</t>
  </si>
  <si>
    <t>Arbitrage</t>
  </si>
  <si>
    <t>Rencontres</t>
  </si>
  <si>
    <t>Milieu scolaire</t>
  </si>
  <si>
    <t>Action de développement</t>
  </si>
  <si>
    <t>Milieu institutionnel</t>
  </si>
  <si>
    <t>Communication externe</t>
  </si>
  <si>
    <t>Communication interne</t>
  </si>
  <si>
    <t>Partenariat</t>
  </si>
  <si>
    <t>Actions</t>
  </si>
  <si>
    <t>2.3.8</t>
  </si>
  <si>
    <t>2.4.6</t>
  </si>
  <si>
    <t>Signature et affichage de la charte du jeune joueur</t>
  </si>
  <si>
    <t>Signature et affichage de la charte du supporter (parents)</t>
  </si>
  <si>
    <t>Signature et affichage de la charte de l'éducateur</t>
  </si>
  <si>
    <t>A MINI 1 POUR 8</t>
  </si>
  <si>
    <t>A MINI 1 POUR 12</t>
  </si>
  <si>
    <t>A MINI 1 POUR 16</t>
  </si>
  <si>
    <t>D'autres moyens d'information sont utilisés</t>
  </si>
  <si>
    <t>Le contenu du projet pédagogique contient des actions multisports</t>
  </si>
  <si>
    <t>Pour la catégorie M14 : respect des obligations fédérales</t>
  </si>
  <si>
    <t>1.3.6</t>
  </si>
  <si>
    <t>Surface utilisée pour les aires de jeu, autre que celle engazonnée</t>
  </si>
  <si>
    <t>Organisation des transports collectifs pour les tournois</t>
  </si>
  <si>
    <t>Comportement correct et approprié au rôle d’éducateurau bord du terrain</t>
  </si>
  <si>
    <t>Mise en place d'actions de cohésion sociale (vers QPV- ZRR- PJJ- Sport adapté- Divers)</t>
  </si>
  <si>
    <t>Président du club</t>
  </si>
  <si>
    <t>Maire(s) de la (ou des) commune(s) concernée(s)</t>
  </si>
  <si>
    <t>Président du Comité Départemental</t>
  </si>
  <si>
    <t>Directeur Départemental Jeunesse et Sports</t>
  </si>
  <si>
    <t>COORDONNEES COMPLEMENTAIRES</t>
  </si>
  <si>
    <t>A MINI 1 EQUIPE  DE 2 JOUEURS</t>
  </si>
  <si>
    <t xml:space="preserve">Mise en place d'actions de prévention pour la protection et la santé du joueur </t>
  </si>
  <si>
    <t>Affichage des informations de l'EDR</t>
  </si>
  <si>
    <t>Participation de l'EDR aux réunions du comité départemental ou ligue régionale</t>
  </si>
  <si>
    <t xml:space="preserve">Existence d'un projet pédagogique de l'EDR </t>
  </si>
  <si>
    <t>Ligue Régionale</t>
  </si>
  <si>
    <t>Plus haut niveau diplôme*</t>
  </si>
  <si>
    <t>Code Comité</t>
  </si>
  <si>
    <t>L'EDR bénéficie du détachement d'un éductateur territorial</t>
  </si>
  <si>
    <t xml:space="preserve">Participation à l'Orange Rugby Challenge pour les M14  </t>
  </si>
  <si>
    <t>A MINI 1 EQUIPE DE  4 JOUEURS</t>
  </si>
  <si>
    <r>
      <rPr>
        <b/>
        <sz val="11"/>
        <color theme="1"/>
        <rFont val="Calibri"/>
        <family val="2"/>
        <scheme val="minor"/>
      </rPr>
      <t>Contact et informations</t>
    </r>
    <r>
      <rPr>
        <sz val="11"/>
        <color theme="1"/>
        <rFont val="Calibri"/>
        <family val="2"/>
        <scheme val="minor"/>
      </rPr>
      <t xml:space="preserve"> : 
</t>
    </r>
    <r>
      <rPr>
        <b/>
        <sz val="11"/>
        <color rgb="FF0000FF"/>
        <rFont val="Calibri"/>
        <family val="2"/>
        <scheme val="minor"/>
      </rPr>
      <t xml:space="preserve">ecoles.rugby@ffr.fr   </t>
    </r>
  </si>
  <si>
    <t>Effectif féminin EDR (toutes catégories confondues de M6 à M15F - saison en cours)</t>
  </si>
  <si>
    <t>Affichage des plaques label, renouvellement (si EDR labellisée antérieurement)</t>
  </si>
  <si>
    <t>Existe-t-il un document de suivi des acquis techniques pour les joueurs ?</t>
  </si>
  <si>
    <t>Identification d'un responsable - coordonnateur EDR</t>
  </si>
  <si>
    <r>
      <t xml:space="preserve">Le dossier complet  validé par le Comité Départemental et la Ligue doit être envoyé à la FFR avant le 31 mai à  : </t>
    </r>
    <r>
      <rPr>
        <b/>
        <sz val="11"/>
        <color rgb="FF0000FF"/>
        <rFont val="Calibri"/>
        <family val="2"/>
        <scheme val="minor"/>
      </rPr>
      <t xml:space="preserve">ecoles.rugby@ffr.fr </t>
    </r>
  </si>
  <si>
    <t>CALENDRIER</t>
  </si>
  <si>
    <t>PROCEDURE</t>
  </si>
  <si>
    <t>Prix de la cotisation en moyenne</t>
  </si>
  <si>
    <t xml:space="preserve">La demande de labellisation de l'école de rugby est une démarche volontaire de la part du club. Ce dernier s'engage dans une démarche de projet et de qualité pour son école de rugby.
Cette initiative se formalise au travers  de  documents à compléter (4 onglets de ce fichier Excel et 1 Projet Pédagogique à joindre en annexe).
Toute labellisation, une fois validée par les différentes entités, est valable pour 4 saisons,et soumise à une visite de controle 6 mois avant la date anniversaire des 2 ans du label. Au bout de 1 an et demi, le club peut candidater pour l'obtention d'un niveau supérieur de label (dépot d'un nouveau dossier) mais peut aussi rétrograder d'un niveau de label.
Tout manquement grave à une règle élémentaire de l'éthique pourra entrainer un retrait du label avec impossibilité de refaire une demande avant la fin des 4 saisons initialement prévues.
</t>
  </si>
  <si>
    <t xml:space="preserve">Le dossier de labellisation et/ou de renouvellement est complété par le club (fichier excel + projet pédagogique à rédiger) puis :
1. Le dossier complet est déposé au Comité Départemental (de septembre au 30 avril)
2.Le comité Départemental étudie le dossier, programme une visite d'évaluation dans le club et renseigne le compte rendu d'évaluation et le Plan d'Accompagnement (de septembre au 31 mai). La synthèse est complétée par le Comité Départemental et la Ligue qui émettent un avis.
La Ligue fait parvenir à la FFR le dossier complet avant le 31 mai
3. La FFR valide les dossiers en Comité Directeur fin juin.
A partir du 1er juillet, les labellisations débutent et les kits sont envoyés dans les CD.
</t>
  </si>
  <si>
    <t>Président du Conseil Départemental</t>
  </si>
  <si>
    <t>Quelles autres formes de partenariat sont mises en place ?</t>
  </si>
  <si>
    <t>Le coordonateur (nommé référent sécurité) a participé à la réunion "Sécurité"</t>
  </si>
  <si>
    <t>Participation aux tournois organisés par le comité départemental ou la ligue régionale</t>
  </si>
  <si>
    <t>Le responsable - coordonnateur EDR est salarié à temps plein ou occupe la fonction à temps plein</t>
  </si>
  <si>
    <t>Ratio nombre de ballons sur le terrain / nombre d'enfants pour les effectifs M6 à M10</t>
  </si>
  <si>
    <t>Ratio nombre de ballons sur le terrain / nombre d'enfants pour les effectifs M12 à M15</t>
  </si>
  <si>
    <t>Affichage de la charte d'Ethique et de Déontologie fédérale</t>
  </si>
  <si>
    <r>
      <t xml:space="preserve">Le mode d'emploi de la labellisation/renouvellement est téléchargeable sur le site de FFR :
</t>
    </r>
    <r>
      <rPr>
        <b/>
        <sz val="11"/>
        <color rgb="FF0000FF"/>
        <rFont val="Calibri"/>
        <family val="2"/>
        <scheme val="minor"/>
      </rPr>
      <t>https://www.ffr.fr/jouer-au-rugby/ecole_de_rugby/labellisation-edr</t>
    </r>
  </si>
  <si>
    <t>A MINI 4</t>
  </si>
  <si>
    <t>A 2020/2021</t>
  </si>
  <si>
    <t xml:space="preserve">Participation à la semaine nationale Ecole de Rugby </t>
  </si>
  <si>
    <r>
      <t>Evaluation des joueurs (tests d'évaluation, grilles de résult</t>
    </r>
    <r>
      <rPr>
        <sz val="16"/>
        <rFont val="Calibri"/>
        <family val="2"/>
        <scheme val="minor"/>
      </rPr>
      <t>ats, crampons, coqs</t>
    </r>
    <r>
      <rPr>
        <sz val="16"/>
        <color theme="1"/>
        <rFont val="Calibri"/>
        <family val="2"/>
        <scheme val="minor"/>
      </rPr>
      <t xml:space="preserve">) à partir de </t>
    </r>
    <r>
      <rPr>
        <b/>
        <sz val="16"/>
        <color theme="1"/>
        <rFont val="Calibri"/>
        <family val="2"/>
        <scheme val="minor"/>
      </rPr>
      <t>2020/2021</t>
    </r>
    <r>
      <rPr>
        <sz val="16"/>
        <color theme="1"/>
        <rFont val="Calibri"/>
        <family val="2"/>
        <scheme val="minor"/>
      </rPr>
      <t>*</t>
    </r>
  </si>
  <si>
    <r>
      <t xml:space="preserve">Mise en place d'un protocole de remise des coqs, crampons pour </t>
    </r>
    <r>
      <rPr>
        <b/>
        <sz val="16"/>
        <color theme="1"/>
        <rFont val="Calibri"/>
        <family val="2"/>
        <scheme val="minor"/>
      </rPr>
      <t>2020/2021</t>
    </r>
    <r>
      <rPr>
        <sz val="16"/>
        <color theme="1"/>
        <rFont val="Calibri"/>
        <family val="2"/>
        <scheme val="minor"/>
      </rPr>
      <t>*</t>
    </r>
  </si>
  <si>
    <t>DOSSIER DE LABELLISATION ECOLE DE RUGBY</t>
  </si>
  <si>
    <t>Tout dossier incomplet ou envoyé  / réceptioné hors délai ne pourra être pris en compte</t>
  </si>
  <si>
    <t>Signature et cachet du CD</t>
  </si>
  <si>
    <t>Signature et cachet de la Ligue</t>
  </si>
  <si>
    <t>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</si>
</sst>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 &quot;€&quot;"/>
    <numFmt numFmtId="165" formatCode="0000000000"/>
    <numFmt numFmtId="166" formatCode="m&quot;月&quot;d&quot;日&quot;;@"/>
    <numFmt numFmtId="167" formatCode="0000"/>
  </numFmts>
  <fonts count="52" x14ac:knownFonts="1">
    <font>
      <sz val="11"/>
      <color theme="1"/>
      <name val="Calibri"/>
      <family val="2"/>
      <scheme val="minor"/>
    </font>
    <font>
      <b/>
      <sz val="11"/>
      <color theme="1"/>
      <name val="Calibri"/>
      <family val="2"/>
      <scheme val="minor"/>
    </font>
    <font>
      <b/>
      <sz val="20"/>
      <color theme="0"/>
      <name val="Calibri"/>
      <family val="2"/>
      <scheme val="minor"/>
    </font>
    <font>
      <b/>
      <sz val="12"/>
      <color theme="0"/>
      <name val="Calibri"/>
      <family val="2"/>
      <scheme val="minor"/>
    </font>
    <font>
      <b/>
      <sz val="14"/>
      <color theme="1"/>
      <name val="Calibri"/>
      <family val="2"/>
      <scheme val="minor"/>
    </font>
    <font>
      <sz val="11"/>
      <name val="Calibri"/>
      <family val="2"/>
      <scheme val="minor"/>
    </font>
    <font>
      <b/>
      <sz val="36"/>
      <color theme="0"/>
      <name val="Calibri"/>
      <family val="2"/>
      <scheme val="minor"/>
    </font>
    <font>
      <b/>
      <sz val="11"/>
      <name val="Calibri"/>
      <family val="2"/>
      <scheme val="minor"/>
    </font>
    <font>
      <b/>
      <sz val="14"/>
      <name val="Calibri"/>
      <family val="2"/>
      <scheme val="minor"/>
    </font>
    <font>
      <b/>
      <sz val="16"/>
      <name val="Calibri"/>
      <family val="2"/>
      <scheme val="minor"/>
    </font>
    <font>
      <sz val="11"/>
      <color theme="0"/>
      <name val="Calibri"/>
      <family val="2"/>
      <scheme val="minor"/>
    </font>
    <font>
      <b/>
      <sz val="18"/>
      <color theme="0"/>
      <name val="Calibri"/>
      <family val="2"/>
      <scheme val="minor"/>
    </font>
    <font>
      <b/>
      <sz val="16"/>
      <color theme="3"/>
      <name val="Calibri"/>
      <family val="2"/>
      <scheme val="minor"/>
    </font>
    <font>
      <sz val="18"/>
      <color theme="1"/>
      <name val="Calibri"/>
      <family val="2"/>
      <scheme val="minor"/>
    </font>
    <font>
      <b/>
      <sz val="24"/>
      <color theme="1"/>
      <name val="Calibri"/>
      <family val="2"/>
      <scheme val="minor"/>
    </font>
    <font>
      <b/>
      <sz val="20"/>
      <color theme="0" tint="-0.499984740745262"/>
      <name val="Calibri"/>
      <family val="2"/>
      <scheme val="minor"/>
    </font>
    <font>
      <b/>
      <sz val="11"/>
      <color theme="0" tint="-0.499984740745262"/>
      <name val="Calibri"/>
      <family val="2"/>
      <scheme val="minor"/>
    </font>
    <font>
      <b/>
      <sz val="12"/>
      <color theme="1"/>
      <name val="Calibri"/>
      <family val="2"/>
      <scheme val="minor"/>
    </font>
    <font>
      <sz val="24"/>
      <color theme="1"/>
      <name val="Calibri"/>
      <family val="2"/>
      <scheme val="minor"/>
    </font>
    <font>
      <b/>
      <sz val="18"/>
      <color theme="1"/>
      <name val="Calibri"/>
      <family val="2"/>
      <scheme val="minor"/>
    </font>
    <font>
      <b/>
      <sz val="24"/>
      <color theme="4"/>
      <name val="Calibri"/>
      <family val="2"/>
      <scheme val="minor"/>
    </font>
    <font>
      <b/>
      <i/>
      <sz val="11"/>
      <name val="Calibri"/>
      <family val="2"/>
      <scheme val="minor"/>
    </font>
    <font>
      <sz val="10"/>
      <color theme="1"/>
      <name val="Calibri"/>
      <family val="2"/>
      <scheme val="minor"/>
    </font>
    <font>
      <b/>
      <i/>
      <sz val="11"/>
      <color theme="0" tint="-0.14999847407452621"/>
      <name val="Calibri"/>
      <family val="2"/>
      <scheme val="minor"/>
    </font>
    <font>
      <b/>
      <sz val="8"/>
      <color theme="0" tint="-0.14999847407452621"/>
      <name val="Calibri"/>
      <family val="2"/>
      <scheme val="minor"/>
    </font>
    <font>
      <sz val="11"/>
      <color theme="0"/>
      <name val="Calibri"/>
      <family val="2"/>
    </font>
    <font>
      <i/>
      <sz val="11"/>
      <color theme="1"/>
      <name val="Calibri"/>
      <family val="2"/>
      <scheme val="minor"/>
    </font>
    <font>
      <b/>
      <sz val="14"/>
      <color theme="4" tint="-0.499984740745262"/>
      <name val="Calibri"/>
      <family val="2"/>
      <scheme val="minor"/>
    </font>
    <font>
      <b/>
      <sz val="24"/>
      <color theme="4" tint="-0.499984740745262"/>
      <name val="Calibri"/>
      <family val="2"/>
      <scheme val="minor"/>
    </font>
    <font>
      <b/>
      <sz val="12"/>
      <color theme="4" tint="-0.499984740745262"/>
      <name val="Calibri"/>
      <family val="2"/>
      <scheme val="minor"/>
    </font>
    <font>
      <b/>
      <sz val="11"/>
      <color theme="4" tint="-0.499984740745262"/>
      <name val="Calibri"/>
      <family val="2"/>
      <scheme val="minor"/>
    </font>
    <font>
      <b/>
      <sz val="11"/>
      <color theme="0" tint="-0.14999847407452621"/>
      <name val="Calibri"/>
      <family val="2"/>
      <scheme val="minor"/>
    </font>
    <font>
      <u/>
      <sz val="11"/>
      <color theme="10"/>
      <name val="Calibri"/>
      <family val="2"/>
      <scheme val="minor"/>
    </font>
    <font>
      <b/>
      <sz val="8"/>
      <color rgb="FFFF0000"/>
      <name val="Calibri"/>
      <family val="2"/>
      <scheme val="minor"/>
    </font>
    <font>
      <b/>
      <sz val="22"/>
      <color theme="0"/>
      <name val="Calibri"/>
      <family val="2"/>
      <scheme val="minor"/>
    </font>
    <font>
      <b/>
      <u/>
      <sz val="11"/>
      <name val="Calibri"/>
      <family val="2"/>
      <scheme val="minor"/>
    </font>
    <font>
      <sz val="11"/>
      <color theme="9"/>
      <name val="Calibri"/>
      <family val="2"/>
      <scheme val="minor"/>
    </font>
    <font>
      <sz val="24"/>
      <color theme="9"/>
      <name val="Calibri"/>
      <family val="2"/>
      <scheme val="minor"/>
    </font>
    <font>
      <b/>
      <sz val="11"/>
      <color theme="9"/>
      <name val="Calibri"/>
      <family val="2"/>
      <scheme val="minor"/>
    </font>
    <font>
      <sz val="20"/>
      <color theme="1"/>
      <name val="Calibri"/>
      <family val="2"/>
      <scheme val="minor"/>
    </font>
    <font>
      <sz val="20"/>
      <color theme="9"/>
      <name val="Calibri"/>
      <family val="2"/>
      <scheme val="minor"/>
    </font>
    <font>
      <b/>
      <sz val="18"/>
      <color rgb="FFFF0000"/>
      <name val="Calibri"/>
      <family val="2"/>
      <scheme val="minor"/>
    </font>
    <font>
      <sz val="18"/>
      <color theme="9"/>
      <name val="Calibri"/>
      <family val="2"/>
      <scheme val="minor"/>
    </font>
    <font>
      <b/>
      <sz val="16"/>
      <color theme="0" tint="-0.499984740745262"/>
      <name val="Calibri"/>
      <family val="2"/>
      <scheme val="minor"/>
    </font>
    <font>
      <b/>
      <sz val="16"/>
      <color theme="1"/>
      <name val="Calibri"/>
      <family val="2"/>
      <scheme val="minor"/>
    </font>
    <font>
      <sz val="16"/>
      <color theme="1"/>
      <name val="Calibri"/>
      <family val="2"/>
      <scheme val="minor"/>
    </font>
    <font>
      <sz val="16"/>
      <name val="Calibri"/>
      <family val="2"/>
      <scheme val="minor"/>
    </font>
    <font>
      <sz val="16"/>
      <color theme="9"/>
      <name val="Calibri"/>
      <family val="2"/>
      <scheme val="minor"/>
    </font>
    <font>
      <b/>
      <sz val="16"/>
      <color theme="9"/>
      <name val="Calibri"/>
      <family val="2"/>
      <scheme val="minor"/>
    </font>
    <font>
      <b/>
      <sz val="18"/>
      <color theme="4" tint="0.59999389629810485"/>
      <name val="Calibri"/>
      <family val="2"/>
      <scheme val="minor"/>
    </font>
    <font>
      <sz val="11"/>
      <color rgb="FFFF0000"/>
      <name val="Calibri"/>
      <family val="2"/>
      <scheme val="minor"/>
    </font>
    <font>
      <b/>
      <sz val="11"/>
      <color rgb="FF0000FF"/>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249977111117893"/>
        <bgColor indexed="64"/>
      </patternFill>
    </fill>
    <fill>
      <patternFill patternType="solid">
        <fgColor theme="9" tint="-0.249977111117893"/>
        <bgColor indexed="64"/>
      </patternFill>
    </fill>
  </fills>
  <borders count="5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theme="0" tint="-0.34998626667073579"/>
      </top>
      <bottom/>
      <diagonal/>
    </border>
    <border>
      <left style="medium">
        <color indexed="64"/>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top/>
      <bottom style="thin">
        <color theme="0" tint="-0.34998626667073579"/>
      </bottom>
      <diagonal/>
    </border>
    <border>
      <left style="medium">
        <color indexed="64"/>
      </left>
      <right style="thin">
        <color auto="1"/>
      </right>
      <top style="medium">
        <color indexed="64"/>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auto="1"/>
      </left>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357">
    <xf numFmtId="0" fontId="0" fillId="0" borderId="0" xfId="0"/>
    <xf numFmtId="0" fontId="0" fillId="3" borderId="0" xfId="0" applyFill="1"/>
    <xf numFmtId="0" fontId="1" fillId="3" borderId="0" xfId="0" applyFont="1" applyFill="1" applyAlignment="1">
      <alignment horizontal="center" vertical="center"/>
    </xf>
    <xf numFmtId="0" fontId="0" fillId="3" borderId="0" xfId="0" applyFill="1" applyAlignment="1">
      <alignment wrapText="1"/>
    </xf>
    <xf numFmtId="0" fontId="0" fillId="3" borderId="0" xfId="0" applyFill="1" applyAlignment="1">
      <alignment vertical="center"/>
    </xf>
    <xf numFmtId="0" fontId="0" fillId="3" borderId="0" xfId="0" applyFont="1" applyFill="1" applyAlignment="1">
      <alignment horizontal="center" vertical="center"/>
    </xf>
    <xf numFmtId="0" fontId="16" fillId="3" borderId="0" xfId="0" applyFont="1" applyFill="1" applyAlignment="1">
      <alignment horizontal="center" vertical="center" wrapText="1"/>
    </xf>
    <xf numFmtId="0" fontId="0" fillId="3" borderId="0" xfId="0" applyFill="1" applyBorder="1"/>
    <xf numFmtId="0" fontId="1" fillId="7" borderId="3" xfId="0" applyFont="1" applyFill="1" applyBorder="1" applyAlignment="1">
      <alignment horizontal="left"/>
    </xf>
    <xf numFmtId="0" fontId="1" fillId="7" borderId="3" xfId="0" applyFont="1" applyFill="1" applyBorder="1" applyAlignment="1">
      <alignment horizontal="center"/>
    </xf>
    <xf numFmtId="9" fontId="0" fillId="7" borderId="3" xfId="0" applyNumberFormat="1" applyFill="1" applyBorder="1" applyAlignment="1">
      <alignment horizontal="center"/>
    </xf>
    <xf numFmtId="0" fontId="1" fillId="7" borderId="3" xfId="0" applyFont="1" applyFill="1" applyBorder="1" applyAlignment="1">
      <alignment horizontal="center" vertical="center"/>
    </xf>
    <xf numFmtId="0" fontId="13" fillId="3" borderId="0" xfId="0" applyFont="1" applyFill="1" applyAlignment="1">
      <alignment vertical="center"/>
    </xf>
    <xf numFmtId="0" fontId="18" fillId="3" borderId="0" xfId="0" applyFont="1" applyFill="1"/>
    <xf numFmtId="0" fontId="4" fillId="3" borderId="0" xfId="0" applyFont="1" applyFill="1" applyBorder="1" applyAlignment="1">
      <alignment vertical="center"/>
    </xf>
    <xf numFmtId="0" fontId="0" fillId="4" borderId="0" xfId="0" applyFill="1" applyBorder="1"/>
    <xf numFmtId="0" fontId="0" fillId="4" borderId="26" xfId="0" applyFill="1" applyBorder="1"/>
    <xf numFmtId="0" fontId="0" fillId="4" borderId="25" xfId="0" applyFill="1" applyBorder="1"/>
    <xf numFmtId="0" fontId="0" fillId="4" borderId="33" xfId="0" applyFill="1" applyBorder="1"/>
    <xf numFmtId="0" fontId="0" fillId="4" borderId="34" xfId="0" applyFill="1" applyBorder="1"/>
    <xf numFmtId="0" fontId="0" fillId="4" borderId="35" xfId="0" applyFill="1" applyBorder="1"/>
    <xf numFmtId="0" fontId="0" fillId="7" borderId="3" xfId="0" applyFill="1" applyBorder="1" applyAlignment="1">
      <alignment horizontal="center" vertical="center"/>
    </xf>
    <xf numFmtId="0" fontId="19" fillId="4" borderId="16" xfId="0" applyFont="1" applyFill="1" applyBorder="1" applyAlignment="1">
      <alignment horizontal="center" vertical="center" wrapText="1"/>
    </xf>
    <xf numFmtId="0" fontId="0" fillId="4" borderId="15" xfId="0" applyFill="1" applyBorder="1"/>
    <xf numFmtId="0" fontId="19" fillId="4" borderId="17" xfId="0" applyFont="1" applyFill="1" applyBorder="1" applyAlignment="1">
      <alignment horizontal="center" vertical="center" wrapText="1"/>
    </xf>
    <xf numFmtId="0" fontId="4" fillId="4" borderId="25" xfId="0" applyFont="1" applyFill="1" applyBorder="1" applyAlignment="1">
      <alignment vertical="center"/>
    </xf>
    <xf numFmtId="0" fontId="4" fillId="4" borderId="0" xfId="0" applyFont="1" applyFill="1" applyBorder="1" applyAlignment="1">
      <alignment vertical="center"/>
    </xf>
    <xf numFmtId="0" fontId="4" fillId="4" borderId="26" xfId="0" applyFont="1" applyFill="1" applyBorder="1" applyAlignment="1">
      <alignment vertical="center"/>
    </xf>
    <xf numFmtId="0" fontId="4" fillId="4" borderId="26" xfId="0" applyFont="1" applyFill="1" applyBorder="1" applyAlignment="1">
      <alignment horizontal="center" vertical="center"/>
    </xf>
    <xf numFmtId="0" fontId="0" fillId="4" borderId="16" xfId="0" applyFill="1" applyBorder="1"/>
    <xf numFmtId="0" fontId="0" fillId="4" borderId="17" xfId="0" applyFill="1" applyBorder="1"/>
    <xf numFmtId="0" fontId="0" fillId="4" borderId="34" xfId="0" applyFill="1" applyBorder="1" applyAlignment="1"/>
    <xf numFmtId="0" fontId="1" fillId="4" borderId="34" xfId="0" applyFont="1" applyFill="1" applyBorder="1" applyAlignment="1">
      <alignment horizontal="center"/>
    </xf>
    <xf numFmtId="0" fontId="5" fillId="4" borderId="26" xfId="0" applyFont="1" applyFill="1" applyBorder="1" applyAlignment="1"/>
    <xf numFmtId="0" fontId="5" fillId="4" borderId="26" xfId="0" applyFont="1" applyFill="1" applyBorder="1" applyAlignment="1">
      <alignment horizontal="center"/>
    </xf>
    <xf numFmtId="0" fontId="0" fillId="4" borderId="34" xfId="0" applyFill="1" applyBorder="1" applyAlignment="1">
      <alignment horizontal="center"/>
    </xf>
    <xf numFmtId="0" fontId="0" fillId="4" borderId="0" xfId="0" applyFill="1" applyBorder="1" applyAlignment="1">
      <alignment horizontal="center"/>
    </xf>
    <xf numFmtId="0" fontId="0" fillId="4" borderId="0" xfId="0" applyFill="1" applyBorder="1" applyAlignment="1">
      <alignment vertical="center"/>
    </xf>
    <xf numFmtId="0" fontId="0" fillId="4" borderId="30" xfId="0" applyFill="1" applyBorder="1"/>
    <xf numFmtId="0" fontId="0" fillId="4" borderId="31" xfId="0" applyFill="1" applyBorder="1"/>
    <xf numFmtId="0" fontId="0" fillId="4" borderId="0" xfId="0" applyFill="1" applyBorder="1" applyAlignment="1">
      <alignment horizontal="left" vertical="center"/>
    </xf>
    <xf numFmtId="1" fontId="0" fillId="7" borderId="3" xfId="0" applyNumberFormat="1" applyFill="1" applyBorder="1" applyAlignment="1">
      <alignment horizontal="center"/>
    </xf>
    <xf numFmtId="0" fontId="1" fillId="3" borderId="15" xfId="0" applyFont="1" applyFill="1" applyBorder="1" applyAlignment="1">
      <alignment horizontal="center" vertical="center"/>
    </xf>
    <xf numFmtId="0" fontId="14" fillId="3" borderId="25" xfId="0" applyFont="1" applyFill="1" applyBorder="1" applyAlignment="1">
      <alignment horizontal="center" vertical="center"/>
    </xf>
    <xf numFmtId="0" fontId="2" fillId="6" borderId="36" xfId="0" applyFont="1" applyFill="1" applyBorder="1" applyAlignment="1">
      <alignment vertical="center"/>
    </xf>
    <xf numFmtId="0" fontId="1" fillId="3" borderId="25" xfId="0" applyFont="1" applyFill="1" applyBorder="1" applyAlignment="1">
      <alignment horizontal="center" vertical="center"/>
    </xf>
    <xf numFmtId="0" fontId="2" fillId="9" borderId="12" xfId="0" applyFont="1" applyFill="1" applyBorder="1" applyAlignment="1">
      <alignment vertical="center"/>
    </xf>
    <xf numFmtId="0" fontId="2" fillId="9" borderId="13" xfId="0" applyFont="1" applyFill="1" applyBorder="1" applyAlignment="1">
      <alignment vertical="center"/>
    </xf>
    <xf numFmtId="0" fontId="2" fillId="9" borderId="0" xfId="0" applyFont="1" applyFill="1" applyBorder="1" applyAlignment="1">
      <alignment vertical="center"/>
    </xf>
    <xf numFmtId="0" fontId="22" fillId="7" borderId="3" xfId="0" applyFont="1" applyFill="1" applyBorder="1"/>
    <xf numFmtId="0" fontId="21" fillId="7" borderId="5" xfId="0" applyFont="1" applyFill="1" applyBorder="1" applyAlignment="1">
      <alignment vertical="center" wrapText="1"/>
    </xf>
    <xf numFmtId="0" fontId="21" fillId="7" borderId="0" xfId="0" applyFont="1" applyFill="1" applyBorder="1" applyAlignment="1">
      <alignment vertical="center" wrapText="1"/>
    </xf>
    <xf numFmtId="0" fontId="21" fillId="7" borderId="0" xfId="0" applyFont="1" applyFill="1" applyBorder="1" applyAlignment="1">
      <alignment horizontal="center" vertical="center" wrapText="1"/>
    </xf>
    <xf numFmtId="0" fontId="1" fillId="2" borderId="41" xfId="0" applyFont="1" applyFill="1" applyBorder="1" applyAlignment="1">
      <alignment horizontal="left" vertical="center"/>
    </xf>
    <xf numFmtId="0" fontId="1" fillId="2" borderId="42" xfId="0" applyFont="1" applyFill="1" applyBorder="1" applyAlignment="1">
      <alignment horizontal="center" vertical="center"/>
    </xf>
    <xf numFmtId="0" fontId="1" fillId="2" borderId="36" xfId="0" applyFont="1" applyFill="1" applyBorder="1" applyAlignment="1">
      <alignment horizontal="center" vertical="center"/>
    </xf>
    <xf numFmtId="0" fontId="2" fillId="9" borderId="25" xfId="0" applyFont="1" applyFill="1" applyBorder="1" applyAlignment="1">
      <alignment vertical="center"/>
    </xf>
    <xf numFmtId="0" fontId="14" fillId="3" borderId="0" xfId="0" applyFont="1" applyFill="1" applyBorder="1" applyAlignment="1">
      <alignment horizontal="center" vertical="center"/>
    </xf>
    <xf numFmtId="0" fontId="5" fillId="4" borderId="0" xfId="0" applyFont="1" applyFill="1" applyBorder="1" applyAlignment="1">
      <alignment horizontal="center"/>
    </xf>
    <xf numFmtId="0" fontId="0" fillId="4" borderId="16" xfId="0" applyFill="1" applyBorder="1" applyAlignment="1"/>
    <xf numFmtId="0" fontId="1" fillId="4" borderId="16" xfId="0" applyFont="1" applyFill="1" applyBorder="1" applyAlignment="1">
      <alignment horizontal="center"/>
    </xf>
    <xf numFmtId="0" fontId="0" fillId="4" borderId="25" xfId="0" applyFill="1" applyBorder="1" applyAlignment="1">
      <alignment horizontal="center"/>
    </xf>
    <xf numFmtId="0" fontId="0" fillId="4" borderId="33" xfId="0" applyFill="1" applyBorder="1" applyAlignment="1">
      <alignment horizontal="center"/>
    </xf>
    <xf numFmtId="0" fontId="0" fillId="4" borderId="35" xfId="0" applyFill="1" applyBorder="1" applyAlignment="1">
      <alignment horizontal="center"/>
    </xf>
    <xf numFmtId="0" fontId="17" fillId="4" borderId="0" xfId="0" applyFont="1" applyFill="1" applyBorder="1" applyAlignment="1">
      <alignment vertical="center"/>
    </xf>
    <xf numFmtId="0" fontId="0" fillId="4" borderId="16" xfId="0" applyFill="1" applyBorder="1" applyAlignment="1">
      <alignment horizontal="center"/>
    </xf>
    <xf numFmtId="0" fontId="0" fillId="4" borderId="46" xfId="0" applyFill="1" applyBorder="1"/>
    <xf numFmtId="0" fontId="3" fillId="4" borderId="47" xfId="0" applyFont="1" applyFill="1" applyBorder="1" applyAlignment="1">
      <alignment vertical="center"/>
    </xf>
    <xf numFmtId="11" fontId="0" fillId="4" borderId="0" xfId="0" applyNumberFormat="1" applyFill="1" applyBorder="1"/>
    <xf numFmtId="0" fontId="0" fillId="4" borderId="0" xfId="0" applyFill="1" applyBorder="1" applyAlignment="1">
      <alignment vertical="center" wrapText="1"/>
    </xf>
    <xf numFmtId="0" fontId="10" fillId="3" borderId="0" xfId="0" applyFont="1" applyFill="1" applyBorder="1"/>
    <xf numFmtId="0" fontId="25" fillId="3" borderId="0" xfId="0" applyFont="1" applyFill="1" applyBorder="1"/>
    <xf numFmtId="0" fontId="0" fillId="4" borderId="25" xfId="0" applyFill="1" applyBorder="1" applyAlignment="1"/>
    <xf numFmtId="0" fontId="0" fillId="4" borderId="26" xfId="0" applyFill="1" applyBorder="1" applyAlignment="1"/>
    <xf numFmtId="0" fontId="5" fillId="4" borderId="0" xfId="0" applyFont="1" applyFill="1" applyBorder="1" applyAlignment="1">
      <alignment horizontal="center" vertical="center"/>
    </xf>
    <xf numFmtId="0" fontId="5" fillId="3" borderId="0" xfId="0" applyFont="1" applyFill="1"/>
    <xf numFmtId="0" fontId="5" fillId="3" borderId="0" xfId="0" applyFont="1" applyFill="1" applyBorder="1"/>
    <xf numFmtId="0" fontId="10" fillId="3" borderId="0" xfId="0" applyFont="1" applyFill="1"/>
    <xf numFmtId="1"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2" fillId="3" borderId="18"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164" fontId="12" fillId="3" borderId="7" xfId="0" applyNumberFormat="1" applyFont="1" applyFill="1" applyBorder="1" applyAlignment="1" applyProtection="1">
      <alignment horizontal="center" vertical="center" wrapText="1"/>
      <protection locked="0"/>
    </xf>
    <xf numFmtId="10" fontId="12" fillId="3" borderId="7" xfId="0" applyNumberFormat="1"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9" fillId="3" borderId="50" xfId="0" applyFont="1" applyFill="1" applyBorder="1" applyAlignment="1" applyProtection="1">
      <alignment horizontal="center" vertical="center" wrapText="1"/>
      <protection locked="0"/>
    </xf>
    <xf numFmtId="0" fontId="9" fillId="3" borderId="52" xfId="0" applyFont="1" applyFill="1" applyBorder="1" applyAlignment="1" applyProtection="1">
      <alignment horizontal="center" vertical="center" wrapText="1"/>
      <protection locked="0"/>
    </xf>
    <xf numFmtId="0" fontId="28" fillId="7" borderId="3"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3" fillId="7" borderId="7" xfId="0" applyFont="1" applyFill="1" applyBorder="1" applyAlignment="1">
      <alignment vertical="center" wrapText="1"/>
    </xf>
    <xf numFmtId="0" fontId="31" fillId="7" borderId="0" xfId="0" applyFont="1" applyFill="1" applyBorder="1" applyAlignment="1">
      <alignment horizontal="center" vertical="center" wrapText="1"/>
    </xf>
    <xf numFmtId="0" fontId="20" fillId="7" borderId="5" xfId="0" applyFont="1" applyFill="1" applyBorder="1" applyAlignment="1">
      <alignment vertical="center" wrapText="1"/>
    </xf>
    <xf numFmtId="0" fontId="20" fillId="7" borderId="6" xfId="0" applyFont="1" applyFill="1" applyBorder="1" applyAlignment="1">
      <alignment vertical="center" wrapText="1"/>
    </xf>
    <xf numFmtId="0" fontId="20" fillId="7" borderId="4" xfId="0" applyFont="1" applyFill="1" applyBorder="1" applyAlignment="1">
      <alignment vertical="center" wrapText="1"/>
    </xf>
    <xf numFmtId="166" fontId="0" fillId="3" borderId="0" xfId="0" applyNumberFormat="1" applyFill="1" applyBorder="1"/>
    <xf numFmtId="0" fontId="0" fillId="4" borderId="47" xfId="0" applyFill="1" applyBorder="1"/>
    <xf numFmtId="0" fontId="19" fillId="4"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5" fillId="4" borderId="0" xfId="0" applyFont="1" applyFill="1" applyBorder="1" applyAlignment="1">
      <alignment vertical="top" wrapText="1"/>
    </xf>
    <xf numFmtId="0" fontId="32" fillId="4" borderId="0" xfId="1" applyFill="1" applyBorder="1" applyAlignment="1">
      <alignment vertical="top" wrapText="1"/>
    </xf>
    <xf numFmtId="0" fontId="0" fillId="3" borderId="26" xfId="0" applyFill="1" applyBorder="1"/>
    <xf numFmtId="0" fontId="4" fillId="4" borderId="0" xfId="0" applyFont="1" applyFill="1" applyBorder="1" applyAlignment="1">
      <alignment horizontal="center" vertical="center"/>
    </xf>
    <xf numFmtId="0" fontId="8" fillId="4" borderId="0" xfId="0" applyFont="1" applyFill="1" applyBorder="1" applyAlignment="1">
      <alignment vertical="center" wrapText="1"/>
    </xf>
    <xf numFmtId="0" fontId="4" fillId="3" borderId="26" xfId="0" applyFont="1" applyFill="1" applyBorder="1" applyAlignment="1">
      <alignment vertical="center"/>
    </xf>
    <xf numFmtId="0" fontId="8" fillId="3" borderId="34" xfId="0" applyFont="1" applyFill="1" applyBorder="1" applyAlignment="1">
      <alignment horizontal="left" vertical="top" wrapText="1"/>
    </xf>
    <xf numFmtId="0" fontId="4" fillId="3" borderId="34" xfId="0" applyFont="1" applyFill="1" applyBorder="1" applyAlignment="1">
      <alignment horizontal="center" vertical="center"/>
    </xf>
    <xf numFmtId="0" fontId="4" fillId="3" borderId="34" xfId="0" applyFont="1" applyFill="1" applyBorder="1" applyAlignment="1">
      <alignment vertical="center"/>
    </xf>
    <xf numFmtId="0" fontId="4" fillId="3" borderId="35" xfId="0" applyFont="1" applyFill="1" applyBorder="1" applyAlignment="1">
      <alignment vertical="center"/>
    </xf>
    <xf numFmtId="0" fontId="35" fillId="3" borderId="0" xfId="0" applyFont="1" applyFill="1" applyBorder="1" applyAlignment="1">
      <alignment horizontal="left" vertical="top" wrapText="1"/>
    </xf>
    <xf numFmtId="0" fontId="35" fillId="3" borderId="26" xfId="0" applyFont="1" applyFill="1" applyBorder="1" applyAlignment="1">
      <alignment horizontal="left" vertical="top" wrapText="1"/>
    </xf>
    <xf numFmtId="0" fontId="36" fillId="3" borderId="0" xfId="0" applyFont="1" applyFill="1"/>
    <xf numFmtId="0" fontId="36" fillId="3" borderId="0" xfId="0" applyFont="1" applyFill="1" applyAlignment="1">
      <alignment vertical="center"/>
    </xf>
    <xf numFmtId="0" fontId="38" fillId="3" borderId="25" xfId="0" applyFont="1" applyFill="1" applyBorder="1" applyAlignment="1">
      <alignment horizontal="center" vertical="center"/>
    </xf>
    <xf numFmtId="0" fontId="0" fillId="4" borderId="0" xfId="0" applyFill="1" applyBorder="1" applyAlignment="1">
      <alignment horizontal="center"/>
    </xf>
    <xf numFmtId="0" fontId="0" fillId="3" borderId="3" xfId="0" applyFill="1" applyBorder="1" applyAlignment="1" applyProtection="1">
      <alignment horizontal="center" vertical="center"/>
      <protection locked="0"/>
    </xf>
    <xf numFmtId="0" fontId="0" fillId="4" borderId="34" xfId="0" applyFill="1" applyBorder="1" applyAlignment="1">
      <alignment horizontal="center"/>
    </xf>
    <xf numFmtId="0" fontId="11" fillId="8" borderId="12" xfId="0" applyFont="1" applyFill="1" applyBorder="1" applyAlignment="1">
      <alignment vertical="center"/>
    </xf>
    <xf numFmtId="0" fontId="11" fillId="8" borderId="13" xfId="0" applyFont="1" applyFill="1" applyBorder="1" applyAlignment="1">
      <alignment vertical="center"/>
    </xf>
    <xf numFmtId="0" fontId="11" fillId="8" borderId="14" xfId="0" applyFont="1" applyFill="1" applyBorder="1" applyAlignment="1">
      <alignment vertical="center"/>
    </xf>
    <xf numFmtId="0" fontId="41" fillId="8" borderId="14" xfId="0" applyFont="1" applyFill="1" applyBorder="1" applyAlignment="1">
      <alignment horizontal="center" vertical="center"/>
    </xf>
    <xf numFmtId="0" fontId="44" fillId="7" borderId="37" xfId="0" applyFont="1" applyFill="1" applyBorder="1" applyAlignment="1">
      <alignment horizontal="center" vertical="center"/>
    </xf>
    <xf numFmtId="0" fontId="43" fillId="7" borderId="45" xfId="0" applyFont="1" applyFill="1" applyBorder="1" applyAlignment="1">
      <alignment horizontal="center" vertical="center" wrapText="1"/>
    </xf>
    <xf numFmtId="0" fontId="43" fillId="7" borderId="20" xfId="0" applyFont="1" applyFill="1" applyBorder="1" applyAlignment="1">
      <alignment horizontal="center" vertical="center" wrapText="1"/>
    </xf>
    <xf numFmtId="0" fontId="43" fillId="7" borderId="19" xfId="0" applyFont="1" applyFill="1" applyBorder="1" applyAlignment="1">
      <alignment horizontal="center" vertical="center" wrapText="1"/>
    </xf>
    <xf numFmtId="0" fontId="44" fillId="7" borderId="38" xfId="0" applyFont="1" applyFill="1" applyBorder="1" applyAlignment="1">
      <alignment horizontal="center" vertical="center"/>
    </xf>
    <xf numFmtId="0" fontId="43" fillId="7" borderId="21" xfId="0" applyFont="1" applyFill="1" applyBorder="1" applyAlignment="1">
      <alignment horizontal="center" vertical="center" wrapText="1"/>
    </xf>
    <xf numFmtId="0" fontId="43" fillId="7" borderId="22" xfId="0" applyFont="1" applyFill="1" applyBorder="1" applyAlignment="1">
      <alignment horizontal="center" vertical="center" wrapText="1"/>
    </xf>
    <xf numFmtId="0" fontId="43" fillId="7" borderId="23" xfId="0" applyFont="1" applyFill="1" applyBorder="1" applyAlignment="1">
      <alignment horizontal="center" vertical="center" wrapText="1"/>
    </xf>
    <xf numFmtId="0" fontId="43" fillId="7" borderId="24" xfId="0" applyFont="1" applyFill="1" applyBorder="1" applyAlignment="1">
      <alignment horizontal="center" vertical="center" wrapText="1"/>
    </xf>
    <xf numFmtId="0" fontId="45" fillId="7" borderId="37" xfId="0" applyFont="1" applyFill="1" applyBorder="1" applyAlignment="1">
      <alignment horizontal="center" vertical="center"/>
    </xf>
    <xf numFmtId="0" fontId="45" fillId="7" borderId="38" xfId="0" applyFont="1" applyFill="1" applyBorder="1" applyAlignment="1">
      <alignment horizontal="center" vertical="center"/>
    </xf>
    <xf numFmtId="0" fontId="45" fillId="7" borderId="39" xfId="0" applyFont="1" applyFill="1" applyBorder="1" applyAlignment="1">
      <alignment horizontal="center" vertical="center"/>
    </xf>
    <xf numFmtId="0" fontId="48" fillId="7" borderId="22" xfId="0" applyFont="1" applyFill="1" applyBorder="1" applyAlignment="1">
      <alignment horizontal="center" vertical="center" wrapText="1"/>
    </xf>
    <xf numFmtId="0" fontId="13" fillId="3" borderId="0" xfId="0" applyFont="1" applyFill="1"/>
    <xf numFmtId="0" fontId="39" fillId="3" borderId="0" xfId="0" applyFont="1" applyFill="1"/>
    <xf numFmtId="0" fontId="11" fillId="11" borderId="25" xfId="0" applyFont="1" applyFill="1" applyBorder="1" applyAlignment="1">
      <alignment vertical="center"/>
    </xf>
    <xf numFmtId="0" fontId="11" fillId="11" borderId="25" xfId="0" applyFont="1" applyFill="1" applyBorder="1" applyAlignment="1">
      <alignment horizontal="left" vertical="center"/>
    </xf>
    <xf numFmtId="0" fontId="19" fillId="3" borderId="25" xfId="0" applyFont="1" applyFill="1" applyBorder="1" applyAlignment="1">
      <alignment horizontal="center" vertical="center"/>
    </xf>
    <xf numFmtId="0" fontId="11" fillId="8" borderId="15" xfId="0" applyFont="1" applyFill="1" applyBorder="1" applyAlignment="1">
      <alignment vertical="center"/>
    </xf>
    <xf numFmtId="0" fontId="11" fillId="8" borderId="16" xfId="0" applyFont="1" applyFill="1" applyBorder="1" applyAlignment="1">
      <alignment vertical="center"/>
    </xf>
    <xf numFmtId="0" fontId="45" fillId="3" borderId="0" xfId="0" applyFont="1" applyFill="1"/>
    <xf numFmtId="0" fontId="44" fillId="4" borderId="25" xfId="0" applyFont="1" applyFill="1" applyBorder="1" applyAlignment="1">
      <alignment horizontal="center" vertical="center"/>
    </xf>
    <xf numFmtId="0" fontId="44" fillId="3" borderId="25" xfId="0" applyFont="1" applyFill="1" applyBorder="1" applyAlignment="1">
      <alignment horizontal="center" vertical="center"/>
    </xf>
    <xf numFmtId="0" fontId="44" fillId="3" borderId="15" xfId="0" applyFont="1" applyFill="1" applyBorder="1" applyAlignment="1">
      <alignment horizontal="center" vertical="center"/>
    </xf>
    <xf numFmtId="0" fontId="45" fillId="7" borderId="48" xfId="0" applyFont="1" applyFill="1" applyBorder="1" applyAlignment="1">
      <alignment horizontal="center" vertical="center"/>
    </xf>
    <xf numFmtId="0" fontId="43" fillId="7" borderId="51" xfId="0" applyFont="1" applyFill="1" applyBorder="1" applyAlignment="1">
      <alignment horizontal="center" vertical="center" wrapText="1"/>
    </xf>
    <xf numFmtId="0" fontId="44" fillId="3" borderId="33" xfId="0" applyFont="1" applyFill="1" applyBorder="1" applyAlignment="1">
      <alignment horizontal="center" vertical="center"/>
    </xf>
    <xf numFmtId="0" fontId="45" fillId="7" borderId="43" xfId="0" applyFont="1" applyFill="1" applyBorder="1" applyAlignment="1">
      <alignment horizontal="center" vertical="center"/>
    </xf>
    <xf numFmtId="0" fontId="43" fillId="7" borderId="27" xfId="0" applyFont="1" applyFill="1" applyBorder="1" applyAlignment="1">
      <alignment horizontal="center" vertical="center" wrapText="1"/>
    </xf>
    <xf numFmtId="0" fontId="43" fillId="7" borderId="28" xfId="0" applyFont="1" applyFill="1" applyBorder="1" applyAlignment="1">
      <alignment horizontal="center" vertical="center" wrapText="1"/>
    </xf>
    <xf numFmtId="0" fontId="11" fillId="10" borderId="12" xfId="0" applyFont="1" applyFill="1" applyBorder="1" applyAlignment="1">
      <alignment vertical="center"/>
    </xf>
    <xf numFmtId="0" fontId="19" fillId="3" borderId="12" xfId="0" applyFont="1" applyFill="1" applyBorder="1" applyAlignment="1">
      <alignment horizontal="center" vertical="center"/>
    </xf>
    <xf numFmtId="0" fontId="11" fillId="5" borderId="12" xfId="0" applyFont="1" applyFill="1" applyBorder="1" applyAlignment="1">
      <alignment vertical="center"/>
    </xf>
    <xf numFmtId="0" fontId="20" fillId="7" borderId="6" xfId="0" applyFont="1" applyFill="1" applyBorder="1" applyAlignment="1">
      <alignment horizontal="left" vertical="center" wrapText="1"/>
    </xf>
    <xf numFmtId="0" fontId="21" fillId="7" borderId="0" xfId="0" applyFont="1" applyFill="1" applyBorder="1" applyAlignment="1">
      <alignment horizontal="left" vertical="center" wrapText="1"/>
    </xf>
    <xf numFmtId="0" fontId="2" fillId="9" borderId="13" xfId="0" applyFont="1" applyFill="1" applyBorder="1" applyAlignment="1">
      <alignment horizontal="left" vertical="center"/>
    </xf>
    <xf numFmtId="0" fontId="11" fillId="8" borderId="13" xfId="0" applyFont="1" applyFill="1" applyBorder="1" applyAlignment="1">
      <alignment horizontal="left" vertical="center"/>
    </xf>
    <xf numFmtId="0" fontId="45" fillId="7" borderId="44" xfId="0" applyFont="1" applyFill="1" applyBorder="1" applyAlignment="1">
      <alignment horizontal="left" vertical="center" wrapText="1"/>
    </xf>
    <xf numFmtId="0" fontId="45" fillId="7" borderId="1" xfId="0" applyFont="1" applyFill="1" applyBorder="1" applyAlignment="1">
      <alignment horizontal="left" vertical="center" wrapText="1"/>
    </xf>
    <xf numFmtId="11" fontId="45" fillId="7" borderId="2" xfId="0" applyNumberFormat="1" applyFont="1" applyFill="1" applyBorder="1" applyAlignment="1">
      <alignment horizontal="left" vertical="center" wrapText="1"/>
    </xf>
    <xf numFmtId="0" fontId="45" fillId="7" borderId="9" xfId="0" applyFont="1" applyFill="1" applyBorder="1" applyAlignment="1">
      <alignment horizontal="left" vertical="center" wrapText="1"/>
    </xf>
    <xf numFmtId="0" fontId="45" fillId="7" borderId="10" xfId="0" applyFont="1" applyFill="1" applyBorder="1" applyAlignment="1">
      <alignment horizontal="left" vertical="center" wrapText="1"/>
    </xf>
    <xf numFmtId="0" fontId="46" fillId="7" borderId="1" xfId="0" applyFont="1" applyFill="1" applyBorder="1" applyAlignment="1">
      <alignment horizontal="left" vertical="center" wrapText="1"/>
    </xf>
    <xf numFmtId="0" fontId="46" fillId="7" borderId="10" xfId="0" applyFont="1" applyFill="1" applyBorder="1" applyAlignment="1">
      <alignment horizontal="left" vertical="center" wrapText="1"/>
    </xf>
    <xf numFmtId="0" fontId="45" fillId="7" borderId="2" xfId="0" applyFont="1" applyFill="1" applyBorder="1" applyAlignment="1">
      <alignment horizontal="left" vertical="center" wrapText="1"/>
    </xf>
    <xf numFmtId="0" fontId="46" fillId="7" borderId="2" xfId="0" applyFont="1" applyFill="1" applyBorder="1" applyAlignment="1">
      <alignment horizontal="left" vertical="center" wrapText="1"/>
    </xf>
    <xf numFmtId="0" fontId="2" fillId="9" borderId="0" xfId="0" applyFont="1" applyFill="1" applyBorder="1" applyAlignment="1">
      <alignment horizontal="left" vertical="center"/>
    </xf>
    <xf numFmtId="0" fontId="11" fillId="8" borderId="16" xfId="0" applyFont="1" applyFill="1" applyBorder="1" applyAlignment="1">
      <alignment horizontal="left" vertical="center"/>
    </xf>
    <xf numFmtId="0" fontId="45" fillId="7" borderId="49" xfId="0" applyFont="1" applyFill="1" applyBorder="1" applyAlignment="1">
      <alignment horizontal="left" vertical="center" wrapText="1"/>
    </xf>
    <xf numFmtId="0" fontId="45" fillId="7" borderId="40" xfId="0" applyFont="1" applyFill="1" applyBorder="1" applyAlignment="1">
      <alignment horizontal="left" vertical="center" wrapText="1"/>
    </xf>
    <xf numFmtId="0" fontId="0" fillId="3" borderId="0" xfId="0" applyFont="1" applyFill="1" applyAlignment="1">
      <alignment horizontal="left" wrapText="1"/>
    </xf>
    <xf numFmtId="0" fontId="5" fillId="7" borderId="3" xfId="0" applyFont="1" applyFill="1" applyBorder="1" applyAlignment="1">
      <alignment horizontal="center" vertical="center"/>
    </xf>
    <xf numFmtId="1" fontId="12" fillId="3" borderId="7" xfId="0" applyNumberFormat="1" applyFont="1" applyFill="1" applyBorder="1" applyAlignment="1" applyProtection="1">
      <alignment horizontal="center" vertical="center" wrapText="1"/>
      <protection locked="0"/>
    </xf>
    <xf numFmtId="1" fontId="12" fillId="7" borderId="7" xfId="0" applyNumberFormat="1" applyFont="1" applyFill="1" applyBorder="1" applyAlignment="1" applyProtection="1">
      <alignment horizontal="center" vertical="center" wrapText="1"/>
    </xf>
    <xf numFmtId="0" fontId="13" fillId="3" borderId="0" xfId="0" applyFont="1" applyFill="1" applyAlignment="1" applyProtection="1">
      <alignment vertical="center"/>
      <protection locked="0"/>
    </xf>
    <xf numFmtId="0" fontId="0" fillId="3" borderId="0" xfId="0" applyFill="1" applyProtection="1">
      <protection locked="0"/>
    </xf>
    <xf numFmtId="0" fontId="3" fillId="3" borderId="0" xfId="0" applyFont="1" applyFill="1" applyAlignment="1" applyProtection="1">
      <alignment vertical="center"/>
      <protection locked="0"/>
    </xf>
    <xf numFmtId="0" fontId="0" fillId="3" borderId="0" xfId="0" applyFill="1" applyBorder="1" applyProtection="1">
      <protection locked="0"/>
    </xf>
    <xf numFmtId="0" fontId="36" fillId="3" borderId="0" xfId="0" applyFont="1" applyFill="1" applyProtection="1">
      <protection locked="0"/>
    </xf>
    <xf numFmtId="0" fontId="37" fillId="3" borderId="0" xfId="0" applyFont="1" applyFill="1" applyProtection="1">
      <protection locked="0"/>
    </xf>
    <xf numFmtId="0" fontId="40" fillId="3" borderId="0" xfId="0" applyFont="1" applyFill="1" applyProtection="1">
      <protection locked="0"/>
    </xf>
    <xf numFmtId="0" fontId="42" fillId="3" borderId="0" xfId="0" applyFont="1" applyFill="1" applyProtection="1">
      <protection locked="0"/>
    </xf>
    <xf numFmtId="0" fontId="42" fillId="3" borderId="0" xfId="0" applyFont="1" applyFill="1" applyAlignment="1" applyProtection="1">
      <alignment vertical="center"/>
      <protection locked="0"/>
    </xf>
    <xf numFmtId="0" fontId="36" fillId="3" borderId="0" xfId="0" applyFont="1" applyFill="1" applyAlignment="1" applyProtection="1">
      <alignment vertical="center"/>
      <protection locked="0"/>
    </xf>
    <xf numFmtId="0" fontId="47" fillId="3" borderId="0" xfId="0" applyFont="1" applyFill="1" applyProtection="1">
      <protection locked="0"/>
    </xf>
    <xf numFmtId="0" fontId="4" fillId="3" borderId="0" xfId="0" applyFont="1" applyFill="1" applyBorder="1" applyAlignment="1" applyProtection="1">
      <alignment vertical="center"/>
      <protection locked="0"/>
    </xf>
    <xf numFmtId="49" fontId="0" fillId="3" borderId="0" xfId="0" applyNumberFormat="1" applyFill="1" applyBorder="1" applyProtection="1">
      <protection locked="0"/>
    </xf>
    <xf numFmtId="0" fontId="49" fillId="8" borderId="12" xfId="0" applyFont="1" applyFill="1" applyBorder="1" applyAlignment="1">
      <alignment horizontal="center" vertical="center"/>
    </xf>
    <xf numFmtId="0" fontId="49" fillId="8" borderId="13" xfId="0" applyFont="1" applyFill="1" applyBorder="1" applyAlignment="1">
      <alignment horizontal="center" vertical="center"/>
    </xf>
    <xf numFmtId="0" fontId="49" fillId="8" borderId="14" xfId="0" applyFont="1" applyFill="1" applyBorder="1" applyAlignment="1">
      <alignment horizontal="center" vertical="center"/>
    </xf>
    <xf numFmtId="0" fontId="50" fillId="3" borderId="0" xfId="0" applyFont="1" applyFill="1"/>
    <xf numFmtId="167" fontId="7" fillId="3" borderId="3" xfId="0" applyNumberFormat="1" applyFont="1" applyFill="1" applyBorder="1" applyAlignment="1" applyProtection="1">
      <alignment horizontal="center" vertical="center"/>
      <protection locked="0"/>
    </xf>
    <xf numFmtId="167" fontId="30" fillId="3" borderId="3" xfId="0" applyNumberFormat="1" applyFont="1" applyFill="1" applyBorder="1" applyAlignment="1" applyProtection="1">
      <alignment horizontal="center" vertical="center" wrapText="1"/>
      <protection locked="0"/>
    </xf>
    <xf numFmtId="167" fontId="0" fillId="3" borderId="3" xfId="0" applyNumberFormat="1" applyFill="1" applyBorder="1" applyProtection="1">
      <protection locked="0"/>
    </xf>
    <xf numFmtId="0" fontId="0" fillId="4" borderId="34" xfId="0" applyFill="1" applyBorder="1" applyAlignment="1">
      <alignment horizontal="center"/>
    </xf>
    <xf numFmtId="0" fontId="1" fillId="4" borderId="0" xfId="0" applyFont="1" applyFill="1" applyBorder="1" applyAlignment="1">
      <alignment horizontal="center"/>
    </xf>
    <xf numFmtId="0" fontId="22" fillId="7" borderId="3" xfId="0" applyFont="1" applyFill="1" applyBorder="1" applyAlignment="1">
      <alignment horizontal="center"/>
    </xf>
    <xf numFmtId="0" fontId="0" fillId="4" borderId="30" xfId="0" applyFill="1" applyBorder="1" applyAlignment="1">
      <alignment horizontal="center"/>
    </xf>
    <xf numFmtId="0" fontId="22" fillId="7" borderId="3" xfId="0" applyFont="1" applyFill="1" applyBorder="1" applyAlignment="1">
      <alignment horizontal="center" vertical="center"/>
    </xf>
    <xf numFmtId="0" fontId="7" fillId="4" borderId="0" xfId="0" applyFont="1" applyFill="1" applyBorder="1" applyAlignment="1">
      <alignment horizontal="center"/>
    </xf>
    <xf numFmtId="0" fontId="9" fillId="7" borderId="1" xfId="0" applyFont="1" applyFill="1" applyBorder="1" applyAlignment="1">
      <alignment horizontal="left" vertical="center" wrapText="1"/>
    </xf>
    <xf numFmtId="0" fontId="44" fillId="7" borderId="1" xfId="0" applyFont="1" applyFill="1" applyBorder="1" applyAlignment="1">
      <alignment horizontal="left" vertical="center" wrapText="1"/>
    </xf>
    <xf numFmtId="0" fontId="22" fillId="7" borderId="3" xfId="0" applyFont="1" applyFill="1" applyBorder="1" applyAlignment="1">
      <alignment horizontal="left" vertical="center" wrapText="1"/>
    </xf>
    <xf numFmtId="0" fontId="32" fillId="4" borderId="0" xfId="1" quotePrefix="1" applyFill="1" applyBorder="1" applyAlignment="1">
      <alignment horizontal="center"/>
    </xf>
    <xf numFmtId="0" fontId="34" fillId="5" borderId="25" xfId="0" applyFont="1" applyFill="1" applyBorder="1" applyAlignment="1">
      <alignment horizontal="center" vertical="center" wrapText="1"/>
    </xf>
    <xf numFmtId="0" fontId="34" fillId="5" borderId="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0" fillId="4" borderId="0" xfId="0" applyFill="1" applyBorder="1" applyAlignment="1">
      <alignment horizontal="center"/>
    </xf>
    <xf numFmtId="0" fontId="1" fillId="3" borderId="25" xfId="0" applyFont="1" applyFill="1" applyBorder="1" applyAlignment="1">
      <alignment horizontal="center" wrapText="1"/>
    </xf>
    <xf numFmtId="0" fontId="0" fillId="3" borderId="0" xfId="0" applyFill="1" applyBorder="1" applyAlignment="1">
      <alignment horizontal="center" wrapText="1"/>
    </xf>
    <xf numFmtId="0" fontId="0" fillId="3" borderId="26" xfId="0" applyFill="1" applyBorder="1" applyAlignment="1">
      <alignment horizontal="center" wrapText="1"/>
    </xf>
    <xf numFmtId="0" fontId="0" fillId="3" borderId="25" xfId="0" applyFill="1" applyBorder="1" applyAlignment="1">
      <alignment horizontal="center" wrapText="1"/>
    </xf>
    <xf numFmtId="0" fontId="38" fillId="3" borderId="18" xfId="0" applyFont="1" applyFill="1" applyBorder="1" applyAlignment="1">
      <alignment horizontal="center" vertical="center" wrapText="1"/>
    </xf>
    <xf numFmtId="0" fontId="38" fillId="3" borderId="32"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5" fillId="3" borderId="15"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32" fillId="3" borderId="25" xfId="1" applyFill="1" applyBorder="1" applyAlignment="1">
      <alignment horizontal="left" vertical="top" wrapText="1"/>
    </xf>
    <xf numFmtId="0" fontId="32" fillId="3" borderId="0" xfId="1" applyFill="1" applyBorder="1" applyAlignment="1">
      <alignment horizontal="left" vertical="top" wrapText="1"/>
    </xf>
    <xf numFmtId="0" fontId="32" fillId="3" borderId="26" xfId="1" applyFill="1" applyBorder="1" applyAlignment="1">
      <alignment horizontal="left" vertical="top" wrapText="1"/>
    </xf>
    <xf numFmtId="0" fontId="32" fillId="3" borderId="25" xfId="1" quotePrefix="1" applyFill="1" applyBorder="1" applyAlignment="1">
      <alignment horizontal="left" vertical="top" wrapText="1"/>
    </xf>
    <xf numFmtId="0" fontId="32" fillId="3" borderId="0" xfId="1" quotePrefix="1" applyFill="1" applyBorder="1" applyAlignment="1">
      <alignment horizontal="left" vertical="top" wrapText="1"/>
    </xf>
    <xf numFmtId="0" fontId="5" fillId="3" borderId="2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26" xfId="0" applyFont="1" applyFill="1" applyBorder="1" applyAlignment="1">
      <alignment horizontal="left" vertical="top" wrapText="1"/>
    </xf>
    <xf numFmtId="0" fontId="0" fillId="3" borderId="33" xfId="0" applyFill="1" applyBorder="1" applyAlignment="1">
      <alignment horizontal="center" wrapText="1"/>
    </xf>
    <xf numFmtId="0" fontId="0" fillId="3" borderId="34" xfId="0" applyFill="1" applyBorder="1" applyAlignment="1">
      <alignment horizontal="center" wrapText="1"/>
    </xf>
    <xf numFmtId="0" fontId="0" fillId="3" borderId="35" xfId="0" applyFill="1" applyBorder="1" applyAlignment="1">
      <alignment horizontal="center" wrapText="1"/>
    </xf>
    <xf numFmtId="0" fontId="32" fillId="3" borderId="33" xfId="1" applyFill="1" applyBorder="1" applyAlignment="1">
      <alignment horizontal="left" vertical="top" wrapText="1"/>
    </xf>
    <xf numFmtId="0" fontId="32" fillId="3" borderId="34" xfId="1" applyFill="1" applyBorder="1" applyAlignment="1">
      <alignment horizontal="left" vertical="top" wrapText="1"/>
    </xf>
    <xf numFmtId="0" fontId="32" fillId="3" borderId="35" xfId="1" applyFill="1" applyBorder="1" applyAlignment="1">
      <alignment horizontal="left" vertical="top" wrapText="1"/>
    </xf>
    <xf numFmtId="0" fontId="32" fillId="3" borderId="33" xfId="1" quotePrefix="1" applyFill="1" applyBorder="1" applyAlignment="1">
      <alignment horizontal="left" vertical="top" wrapText="1"/>
    </xf>
    <xf numFmtId="0" fontId="32" fillId="3" borderId="34" xfId="1" quotePrefix="1" applyFill="1" applyBorder="1" applyAlignment="1">
      <alignment horizontal="left" vertical="top" wrapText="1"/>
    </xf>
    <xf numFmtId="0" fontId="5" fillId="3" borderId="33" xfId="0" applyFont="1" applyFill="1" applyBorder="1" applyAlignment="1">
      <alignment horizontal="left" vertical="top" wrapText="1"/>
    </xf>
    <xf numFmtId="0" fontId="5" fillId="3" borderId="34" xfId="0" applyFont="1" applyFill="1" applyBorder="1" applyAlignment="1">
      <alignment horizontal="left" vertical="top" wrapText="1"/>
    </xf>
    <xf numFmtId="0" fontId="5" fillId="3" borderId="35" xfId="0" applyFont="1" applyFill="1" applyBorder="1" applyAlignment="1">
      <alignment horizontal="left" vertical="top" wrapText="1"/>
    </xf>
    <xf numFmtId="0" fontId="35" fillId="3" borderId="25" xfId="0" applyFont="1" applyFill="1" applyBorder="1" applyAlignment="1">
      <alignment horizontal="left" vertical="center" wrapText="1"/>
    </xf>
    <xf numFmtId="0" fontId="35" fillId="3" borderId="0" xfId="0" applyFont="1" applyFill="1" applyBorder="1" applyAlignment="1">
      <alignment horizontal="left" vertical="center" wrapText="1"/>
    </xf>
    <xf numFmtId="0" fontId="0" fillId="4" borderId="25" xfId="0" applyFill="1" applyBorder="1" applyAlignment="1">
      <alignment horizontal="center"/>
    </xf>
    <xf numFmtId="0" fontId="0" fillId="4" borderId="26" xfId="0" applyFill="1" applyBorder="1" applyAlignment="1">
      <alignment horizontal="center"/>
    </xf>
    <xf numFmtId="0" fontId="0" fillId="3" borderId="3"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7" borderId="3" xfId="0" applyFill="1" applyBorder="1" applyAlignment="1">
      <alignment horizontal="center"/>
    </xf>
    <xf numFmtId="0" fontId="1" fillId="3" borderId="3"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29" fillId="3" borderId="3" xfId="0" applyFont="1" applyFill="1" applyBorder="1" applyAlignment="1" applyProtection="1">
      <alignment horizontal="center" vertical="center" wrapText="1"/>
      <protection locked="0"/>
    </xf>
    <xf numFmtId="0" fontId="0" fillId="7" borderId="3" xfId="0" applyFill="1" applyBorder="1" applyAlignment="1">
      <alignment horizontal="center" vertical="center" wrapText="1"/>
    </xf>
    <xf numFmtId="0" fontId="0" fillId="7" borderId="7" xfId="0" applyFill="1" applyBorder="1" applyAlignment="1">
      <alignment horizontal="center"/>
    </xf>
    <xf numFmtId="0" fontId="0" fillId="7" borderId="8" xfId="0" applyFill="1" applyBorder="1" applyAlignment="1">
      <alignment horizontal="center"/>
    </xf>
    <xf numFmtId="0" fontId="8" fillId="8" borderId="3" xfId="0" applyFont="1" applyFill="1" applyBorder="1" applyAlignment="1">
      <alignment horizontal="center" vertical="center"/>
    </xf>
    <xf numFmtId="0" fontId="1" fillId="7" borderId="3" xfId="0" applyFont="1" applyFill="1" applyBorder="1" applyAlignment="1">
      <alignment horizontal="center" vertical="center"/>
    </xf>
    <xf numFmtId="1" fontId="0" fillId="3" borderId="7" xfId="0" applyNumberFormat="1" applyFill="1" applyBorder="1" applyAlignment="1" applyProtection="1">
      <alignment horizontal="center" vertical="center"/>
      <protection locked="0"/>
    </xf>
    <xf numFmtId="1" fontId="0" fillId="3" borderId="8" xfId="0" applyNumberFormat="1" applyFill="1" applyBorder="1" applyAlignment="1" applyProtection="1">
      <alignment horizontal="center" vertical="center"/>
      <protection locked="0"/>
    </xf>
    <xf numFmtId="1" fontId="0" fillId="7" borderId="7" xfId="0" applyNumberFormat="1" applyFill="1" applyBorder="1" applyAlignment="1">
      <alignment horizontal="center"/>
    </xf>
    <xf numFmtId="1" fontId="0" fillId="7" borderId="8" xfId="0" applyNumberFormat="1" applyFill="1" applyBorder="1" applyAlignment="1">
      <alignment horizontal="center"/>
    </xf>
    <xf numFmtId="9" fontId="0" fillId="7" borderId="7" xfId="0" applyNumberFormat="1" applyFill="1" applyBorder="1" applyAlignment="1">
      <alignment horizontal="center"/>
    </xf>
    <xf numFmtId="9" fontId="0" fillId="7" borderId="8" xfId="0" applyNumberFormat="1" applyFill="1" applyBorder="1" applyAlignment="1">
      <alignment horizontal="center"/>
    </xf>
    <xf numFmtId="165" fontId="0" fillId="3" borderId="3" xfId="0" applyNumberFormat="1" applyFill="1" applyBorder="1" applyAlignment="1" applyProtection="1">
      <alignment horizontal="center"/>
      <protection locked="0"/>
    </xf>
    <xf numFmtId="0" fontId="7" fillId="4" borderId="29" xfId="0" applyFont="1" applyFill="1" applyBorder="1" applyAlignment="1">
      <alignment horizontal="center"/>
    </xf>
    <xf numFmtId="0" fontId="1" fillId="7" borderId="3" xfId="0" applyFont="1" applyFill="1" applyBorder="1" applyAlignment="1">
      <alignment horizontal="left"/>
    </xf>
    <xf numFmtId="0" fontId="0" fillId="3" borderId="3" xfId="0" applyFill="1" applyBorder="1" applyAlignment="1" applyProtection="1">
      <alignment horizontal="center" vertical="center"/>
      <protection locked="0"/>
    </xf>
    <xf numFmtId="0" fontId="0" fillId="7" borderId="3" xfId="0" applyFill="1" applyBorder="1" applyAlignment="1">
      <alignment horizontal="center" vertical="center"/>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0" fillId="4" borderId="15" xfId="0" applyFill="1" applyBorder="1" applyAlignment="1">
      <alignment horizontal="center"/>
    </xf>
    <xf numFmtId="0" fontId="0" fillId="4" borderId="16" xfId="0" applyFill="1" applyBorder="1" applyAlignment="1">
      <alignment horizontal="center"/>
    </xf>
    <xf numFmtId="0" fontId="0" fillId="4" borderId="17" xfId="0" applyFill="1" applyBorder="1" applyAlignment="1">
      <alignment horizontal="center"/>
    </xf>
    <xf numFmtId="0" fontId="0" fillId="4" borderId="33" xfId="0" applyFill="1" applyBorder="1" applyAlignment="1">
      <alignment horizontal="center"/>
    </xf>
    <xf numFmtId="0" fontId="0" fillId="4" borderId="34" xfId="0" applyFill="1" applyBorder="1" applyAlignment="1">
      <alignment horizontal="center"/>
    </xf>
    <xf numFmtId="0" fontId="0" fillId="4" borderId="35" xfId="0" applyFill="1" applyBorder="1" applyAlignment="1">
      <alignment horizontal="center"/>
    </xf>
    <xf numFmtId="0" fontId="1" fillId="7" borderId="3" xfId="0" applyFont="1" applyFill="1" applyBorder="1" applyAlignment="1">
      <alignment horizontal="center"/>
    </xf>
    <xf numFmtId="0" fontId="0" fillId="0" borderId="3" xfId="0" applyFill="1" applyBorder="1" applyAlignment="1" applyProtection="1">
      <alignment horizontal="center"/>
      <protection locked="0"/>
    </xf>
    <xf numFmtId="0" fontId="26" fillId="4" borderId="29" xfId="0" applyFont="1" applyFill="1" applyBorder="1" applyAlignment="1">
      <alignment horizontal="left"/>
    </xf>
    <xf numFmtId="0" fontId="0" fillId="3" borderId="29" xfId="0" applyFill="1" applyBorder="1" applyAlignment="1" applyProtection="1">
      <alignment horizontal="center"/>
      <protection locked="0"/>
    </xf>
    <xf numFmtId="0" fontId="32" fillId="3" borderId="3" xfId="1" applyFill="1" applyBorder="1" applyAlignment="1" applyProtection="1">
      <alignment horizontal="center"/>
      <protection locked="0"/>
    </xf>
    <xf numFmtId="0" fontId="36" fillId="3" borderId="25" xfId="0" applyFont="1" applyFill="1" applyBorder="1" applyAlignment="1" applyProtection="1">
      <alignment horizontal="center" vertical="center"/>
      <protection locked="0"/>
    </xf>
    <xf numFmtId="0" fontId="6" fillId="5" borderId="15"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49" fontId="28" fillId="3" borderId="7" xfId="0" applyNumberFormat="1" applyFont="1" applyFill="1" applyBorder="1" applyAlignment="1" applyProtection="1">
      <alignment horizontal="center" vertical="center" wrapText="1"/>
      <protection locked="0"/>
    </xf>
    <xf numFmtId="49" fontId="28" fillId="3" borderId="29" xfId="0" applyNumberFormat="1" applyFont="1" applyFill="1" applyBorder="1" applyAlignment="1" applyProtection="1">
      <alignment horizontal="center" vertical="center" wrapText="1"/>
      <protection locked="0"/>
    </xf>
    <xf numFmtId="49" fontId="28" fillId="3" borderId="8" xfId="0" applyNumberFormat="1" applyFont="1" applyFill="1" applyBorder="1" applyAlignment="1" applyProtection="1">
      <alignment horizontal="center" vertical="center" wrapText="1"/>
      <protection locked="0"/>
    </xf>
    <xf numFmtId="0" fontId="15" fillId="9" borderId="12" xfId="0" applyFont="1" applyFill="1" applyBorder="1" applyAlignment="1">
      <alignment horizontal="center" vertical="center"/>
    </xf>
    <xf numFmtId="0" fontId="15" fillId="9" borderId="14" xfId="0" applyFont="1" applyFill="1" applyBorder="1" applyAlignment="1">
      <alignment horizontal="center" vertical="center"/>
    </xf>
    <xf numFmtId="0" fontId="9" fillId="0" borderId="53"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24" fillId="7" borderId="34" xfId="0" applyFont="1" applyFill="1" applyBorder="1" applyAlignment="1">
      <alignment horizontal="center" vertical="center" wrapText="1"/>
    </xf>
    <xf numFmtId="0" fontId="21" fillId="7" borderId="7" xfId="0" applyFont="1" applyFill="1" applyBorder="1" applyAlignment="1">
      <alignment horizontal="left" vertical="center" wrapText="1"/>
    </xf>
    <xf numFmtId="0" fontId="21" fillId="7" borderId="29" xfId="0" applyFont="1" applyFill="1" applyBorder="1" applyAlignment="1">
      <alignment horizontal="left" vertical="center" wrapText="1"/>
    </xf>
    <xf numFmtId="0" fontId="28" fillId="7" borderId="3" xfId="0" applyFont="1" applyFill="1" applyBorder="1" applyAlignment="1">
      <alignment horizontal="center" vertical="center" wrapText="1"/>
    </xf>
    <xf numFmtId="0" fontId="33" fillId="7" borderId="34" xfId="0" applyFont="1" applyFill="1" applyBorder="1" applyAlignment="1">
      <alignment horizontal="center" vertical="center" wrapText="1"/>
    </xf>
    <xf numFmtId="0" fontId="20" fillId="7" borderId="55" xfId="0" applyFont="1" applyFill="1" applyBorder="1" applyAlignment="1">
      <alignment horizontal="center" vertical="center" wrapText="1"/>
    </xf>
    <xf numFmtId="0" fontId="0" fillId="3" borderId="7" xfId="0" applyFill="1" applyBorder="1" applyAlignment="1" applyProtection="1">
      <alignment horizontal="center" vertical="center" wrapText="1"/>
      <protection locked="0"/>
    </xf>
    <xf numFmtId="0" fontId="0" fillId="3" borderId="29"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7" borderId="7" xfId="0" applyFont="1" applyFill="1" applyBorder="1" applyAlignment="1">
      <alignment horizontal="center" vertical="center"/>
    </xf>
    <xf numFmtId="0" fontId="0" fillId="7" borderId="29" xfId="0" applyFont="1" applyFill="1" applyBorder="1" applyAlignment="1">
      <alignment horizontal="center" vertical="center"/>
    </xf>
    <xf numFmtId="0" fontId="0" fillId="7" borderId="8" xfId="0" applyFont="1" applyFill="1" applyBorder="1" applyAlignment="1">
      <alignment horizontal="center" vertical="center"/>
    </xf>
    <xf numFmtId="0" fontId="1" fillId="7" borderId="7" xfId="0" applyFont="1" applyFill="1" applyBorder="1" applyAlignment="1">
      <alignment horizontal="center"/>
    </xf>
    <xf numFmtId="0" fontId="1" fillId="7" borderId="29" xfId="0" applyFont="1" applyFill="1" applyBorder="1" applyAlignment="1">
      <alignment horizontal="center"/>
    </xf>
    <xf numFmtId="0" fontId="1" fillId="7" borderId="8" xfId="0" applyFont="1" applyFill="1" applyBorder="1" applyAlignment="1">
      <alignment horizontal="center"/>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17" fillId="7" borderId="7" xfId="0" applyFont="1" applyFill="1" applyBorder="1" applyAlignment="1">
      <alignment horizontal="center" vertical="center"/>
    </xf>
    <xf numFmtId="0" fontId="17" fillId="7" borderId="29" xfId="0" applyFont="1" applyFill="1" applyBorder="1" applyAlignment="1">
      <alignment horizontal="center" vertical="center"/>
    </xf>
    <xf numFmtId="0" fontId="17" fillId="7" borderId="8" xfId="0" applyFont="1" applyFill="1" applyBorder="1" applyAlignment="1">
      <alignment horizontal="center" vertical="center"/>
    </xf>
    <xf numFmtId="0" fontId="0" fillId="7" borderId="3" xfId="0" applyFont="1" applyFill="1" applyBorder="1" applyAlignment="1">
      <alignment horizontal="center" vertical="center"/>
    </xf>
    <xf numFmtId="0" fontId="7" fillId="3" borderId="3" xfId="0" applyFont="1" applyFill="1" applyBorder="1" applyAlignment="1" applyProtection="1">
      <alignment horizontal="center" vertical="center"/>
      <protection locked="0"/>
    </xf>
    <xf numFmtId="0" fontId="4" fillId="8" borderId="7" xfId="0" applyFont="1" applyFill="1" applyBorder="1" applyAlignment="1">
      <alignment horizontal="center" vertical="center"/>
    </xf>
    <xf numFmtId="0" fontId="4" fillId="8" borderId="29" xfId="0" applyFont="1" applyFill="1" applyBorder="1" applyAlignment="1">
      <alignment horizontal="center" vertical="center"/>
    </xf>
    <xf numFmtId="0" fontId="4" fillId="8" borderId="8" xfId="0" applyFont="1" applyFill="1" applyBorder="1" applyAlignment="1">
      <alignment horizontal="center" vertical="center"/>
    </xf>
    <xf numFmtId="0" fontId="5" fillId="3" borderId="3" xfId="0" applyFont="1" applyFill="1" applyBorder="1" applyAlignment="1" applyProtection="1">
      <alignment horizontal="center"/>
      <protection locked="0"/>
    </xf>
    <xf numFmtId="0" fontId="1" fillId="4" borderId="7"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8" xfId="0" applyFont="1" applyFill="1" applyBorder="1" applyAlignment="1">
      <alignment horizontal="center" vertical="center"/>
    </xf>
    <xf numFmtId="0" fontId="5" fillId="3" borderId="7" xfId="0" applyFont="1" applyFill="1" applyBorder="1" applyAlignment="1" applyProtection="1">
      <alignment horizontal="center"/>
      <protection locked="0"/>
    </xf>
    <xf numFmtId="0" fontId="5" fillId="3" borderId="8" xfId="0" applyFont="1" applyFill="1" applyBorder="1" applyAlignment="1" applyProtection="1">
      <alignment horizontal="center"/>
      <protection locked="0"/>
    </xf>
    <xf numFmtId="14" fontId="5" fillId="3" borderId="7" xfId="0" applyNumberFormat="1" applyFont="1" applyFill="1" applyBorder="1" applyAlignment="1" applyProtection="1">
      <alignment horizontal="center"/>
      <protection locked="0"/>
    </xf>
    <xf numFmtId="14" fontId="5" fillId="3" borderId="8" xfId="0" applyNumberFormat="1" applyFont="1" applyFill="1" applyBorder="1" applyAlignment="1" applyProtection="1">
      <alignment horizontal="center"/>
      <protection locked="0"/>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7" fillId="7" borderId="3" xfId="0" applyFont="1" applyFill="1" applyBorder="1" applyAlignment="1">
      <alignment horizontal="center" vertical="center"/>
    </xf>
    <xf numFmtId="0" fontId="0" fillId="3" borderId="18" xfId="0"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1" fillId="7" borderId="7" xfId="0" applyFont="1" applyFill="1" applyBorder="1" applyAlignment="1">
      <alignment horizontal="center" vertical="center"/>
    </xf>
    <xf numFmtId="0" fontId="1" fillId="7" borderId="29" xfId="0" applyFont="1" applyFill="1" applyBorder="1" applyAlignment="1">
      <alignment horizontal="center" vertical="center"/>
    </xf>
    <xf numFmtId="0" fontId="1" fillId="7" borderId="8" xfId="0" applyFont="1" applyFill="1" applyBorder="1" applyAlignment="1">
      <alignment horizontal="center" vertical="center"/>
    </xf>
    <xf numFmtId="0" fontId="1" fillId="3" borderId="3" xfId="0" applyFont="1" applyFill="1" applyBorder="1" applyAlignment="1" applyProtection="1">
      <alignment horizontal="center" vertical="center"/>
      <protection locked="0"/>
    </xf>
    <xf numFmtId="0" fontId="28" fillId="7" borderId="7"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17" fillId="7" borderId="7" xfId="0" applyFont="1" applyFill="1" applyBorder="1" applyAlignment="1">
      <alignment horizontal="left"/>
    </xf>
    <xf numFmtId="0" fontId="17" fillId="7" borderId="29" xfId="0" applyFont="1" applyFill="1" applyBorder="1" applyAlignment="1">
      <alignment horizontal="left"/>
    </xf>
    <xf numFmtId="0" fontId="17" fillId="7" borderId="8" xfId="0" applyFont="1" applyFill="1" applyBorder="1" applyAlignment="1">
      <alignment horizontal="left"/>
    </xf>
    <xf numFmtId="0" fontId="0" fillId="7" borderId="29" xfId="0" applyFill="1" applyBorder="1" applyAlignment="1">
      <alignment horizontal="center"/>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27" fillId="7" borderId="3" xfId="0" applyFont="1" applyFill="1" applyBorder="1" applyAlignment="1">
      <alignment horizontal="center" vertical="center"/>
    </xf>
    <xf numFmtId="0" fontId="28" fillId="3" borderId="3" xfId="0" applyFont="1" applyFill="1" applyBorder="1" applyAlignment="1" applyProtection="1">
      <alignment horizontal="center" vertical="center"/>
      <protection locked="0"/>
    </xf>
    <xf numFmtId="14" fontId="5" fillId="3" borderId="3" xfId="0" applyNumberFormat="1" applyFont="1" applyFill="1" applyBorder="1" applyAlignment="1" applyProtection="1">
      <alignment horizontal="center"/>
      <protection locked="0"/>
    </xf>
    <xf numFmtId="0" fontId="4" fillId="8" borderId="3" xfId="0" applyFont="1" applyFill="1" applyBorder="1" applyAlignment="1">
      <alignment horizontal="center"/>
    </xf>
    <xf numFmtId="0" fontId="1" fillId="4" borderId="15" xfId="0" applyFont="1" applyFill="1" applyBorder="1" applyAlignment="1">
      <alignment horizontal="center" wrapText="1"/>
    </xf>
    <xf numFmtId="0" fontId="1" fillId="4" borderId="16" xfId="0" applyFont="1" applyFill="1" applyBorder="1" applyAlignment="1">
      <alignment horizontal="center" wrapText="1"/>
    </xf>
    <xf numFmtId="0" fontId="1" fillId="4" borderId="17" xfId="0" applyFont="1" applyFill="1" applyBorder="1" applyAlignment="1">
      <alignment horizontal="center" wrapText="1"/>
    </xf>
    <xf numFmtId="0" fontId="1" fillId="4" borderId="33" xfId="0" applyFont="1" applyFill="1" applyBorder="1" applyAlignment="1">
      <alignment horizontal="center" wrapText="1"/>
    </xf>
    <xf numFmtId="0" fontId="1" fillId="4" borderId="34" xfId="0" applyFont="1" applyFill="1" applyBorder="1" applyAlignment="1">
      <alignment horizontal="center" wrapText="1"/>
    </xf>
    <xf numFmtId="0" fontId="1" fillId="4" borderId="35" xfId="0" applyFont="1" applyFill="1" applyBorder="1" applyAlignment="1">
      <alignment horizontal="center" wrapText="1"/>
    </xf>
    <xf numFmtId="14" fontId="5" fillId="3" borderId="29" xfId="0" applyNumberFormat="1" applyFont="1" applyFill="1" applyBorder="1" applyAlignment="1" applyProtection="1">
      <alignment horizontal="center"/>
      <protection locked="0"/>
    </xf>
    <xf numFmtId="0" fontId="17" fillId="4" borderId="3" xfId="0" applyFont="1" applyFill="1" applyBorder="1" applyAlignment="1">
      <alignment horizontal="center" vertical="center"/>
    </xf>
  </cellXfs>
  <cellStyles count="2">
    <cellStyle name="Lien hypertexte" xfId="1" builtinId="8"/>
    <cellStyle name="Normal" xfId="0" builtinId="0"/>
  </cellStyles>
  <dxfs count="652">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
      <font>
        <color rgb="FFFF0000"/>
      </font>
    </dxf>
    <dxf>
      <font>
        <color rgb="FF00B050"/>
      </font>
    </dxf>
    <dxf>
      <font>
        <color rgb="FF0070C0"/>
      </font>
    </dxf>
  </dxfs>
  <tableStyles count="0" defaultTableStyle="TableStyleMedium2" defaultPivotStyle="PivotStyleLight16"/>
  <colors>
    <mruColors>
      <color rgb="FF0000FF"/>
      <color rgb="FFFFDC6D"/>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16</xdr:col>
      <xdr:colOff>1784119</xdr:colOff>
      <xdr:row>5</xdr:row>
      <xdr:rowOff>50037</xdr:rowOff>
    </xdr:from>
    <xdr:to>
      <xdr:col>16</xdr:col>
      <xdr:colOff>1791997</xdr:colOff>
      <xdr:row>8</xdr:row>
      <xdr:rowOff>297339</xdr:rowOff>
    </xdr:to>
    <xdr:cxnSp macro="">
      <xdr:nvCxnSpPr>
        <xdr:cNvPr id="18" name="Connecteur droit 17">
          <a:extLst>
            <a:ext uri="{FF2B5EF4-FFF2-40B4-BE49-F238E27FC236}">
              <a16:creationId xmlns:a16="http://schemas.microsoft.com/office/drawing/2014/main" id="{00000000-0008-0000-0000-000012000000}"/>
            </a:ext>
          </a:extLst>
        </xdr:cNvPr>
        <xdr:cNvCxnSpPr/>
      </xdr:nvCxnSpPr>
      <xdr:spPr>
        <a:xfrm flipV="1">
          <a:off x="8749275" y="2240787"/>
          <a:ext cx="7878" cy="1568896"/>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11907</xdr:colOff>
      <xdr:row>6</xdr:row>
      <xdr:rowOff>134903</xdr:rowOff>
    </xdr:from>
    <xdr:to>
      <xdr:col>16</xdr:col>
      <xdr:colOff>1878763</xdr:colOff>
      <xdr:row>8</xdr:row>
      <xdr:rowOff>3661</xdr:rowOff>
    </xdr:to>
    <xdr:sp macro="" textlink="">
      <xdr:nvSpPr>
        <xdr:cNvPr id="19" name="ZoneTexte 38">
          <a:extLst>
            <a:ext uri="{FF2B5EF4-FFF2-40B4-BE49-F238E27FC236}">
              <a16:creationId xmlns:a16="http://schemas.microsoft.com/office/drawing/2014/main" id="{00000000-0008-0000-0000-000013000000}"/>
            </a:ext>
          </a:extLst>
        </xdr:cNvPr>
        <xdr:cNvSpPr txBox="1"/>
      </xdr:nvSpPr>
      <xdr:spPr>
        <a:xfrm>
          <a:off x="6977063" y="2766184"/>
          <a:ext cx="1866856" cy="74982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Je dépose </a:t>
          </a:r>
        </a:p>
        <a:p>
          <a:pPr algn="ctr"/>
          <a:r>
            <a:rPr lang="fr-FR" sz="1400">
              <a:solidFill>
                <a:sysClr val="windowText" lastClr="000000"/>
              </a:solidFill>
              <a:latin typeface="+mn-lt"/>
            </a:rPr>
            <a:t>mon dossier </a:t>
          </a:r>
        </a:p>
        <a:p>
          <a:pPr algn="ctr"/>
          <a:endParaRPr lang="fr-FR" sz="1400">
            <a:solidFill>
              <a:sysClr val="windowText" lastClr="000000"/>
            </a:solidFill>
            <a:latin typeface="+mn-lt"/>
          </a:endParaRPr>
        </a:p>
      </xdr:txBody>
    </xdr:sp>
    <xdr:clientData/>
  </xdr:twoCellAnchor>
  <xdr:twoCellAnchor>
    <xdr:from>
      <xdr:col>20</xdr:col>
      <xdr:colOff>92498</xdr:colOff>
      <xdr:row>5</xdr:row>
      <xdr:rowOff>390519</xdr:rowOff>
    </xdr:from>
    <xdr:to>
      <xdr:col>25</xdr:col>
      <xdr:colOff>91347</xdr:colOff>
      <xdr:row>7</xdr:row>
      <xdr:rowOff>246581</xdr:rowOff>
    </xdr:to>
    <xdr:sp macro="" textlink="">
      <xdr:nvSpPr>
        <xdr:cNvPr id="20" name="ZoneTexte 42">
          <a:extLst>
            <a:ext uri="{FF2B5EF4-FFF2-40B4-BE49-F238E27FC236}">
              <a16:creationId xmlns:a16="http://schemas.microsoft.com/office/drawing/2014/main" id="{00000000-0008-0000-0000-000014000000}"/>
            </a:ext>
          </a:extLst>
        </xdr:cNvPr>
        <xdr:cNvSpPr txBox="1"/>
      </xdr:nvSpPr>
      <xdr:spPr>
        <a:xfrm>
          <a:off x="10308061" y="2581269"/>
          <a:ext cx="1844317" cy="73712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fr-FR" sz="1400" b="1">
            <a:solidFill>
              <a:sysClr val="windowText" lastClr="000000"/>
            </a:solidFill>
            <a:latin typeface="Futura"/>
          </a:endParaRPr>
        </a:p>
        <a:p>
          <a:pPr algn="ctr"/>
          <a:r>
            <a:rPr lang="fr-FR" sz="1400">
              <a:solidFill>
                <a:sysClr val="windowText" lastClr="000000"/>
              </a:solidFill>
              <a:latin typeface="+mn-lt"/>
            </a:rPr>
            <a:t>Mon dossier</a:t>
          </a:r>
        </a:p>
        <a:p>
          <a:pPr algn="ctr"/>
          <a:r>
            <a:rPr lang="fr-FR" sz="1400">
              <a:solidFill>
                <a:sysClr val="windowText" lastClr="000000"/>
              </a:solidFill>
              <a:latin typeface="+mn-lt"/>
            </a:rPr>
            <a:t> est validé par la FFR </a:t>
          </a:r>
        </a:p>
      </xdr:txBody>
    </xdr:sp>
    <xdr:clientData/>
  </xdr:twoCellAnchor>
  <xdr:twoCellAnchor>
    <xdr:from>
      <xdr:col>24</xdr:col>
      <xdr:colOff>290362</xdr:colOff>
      <xdr:row>6</xdr:row>
      <xdr:rowOff>148866</xdr:rowOff>
    </xdr:from>
    <xdr:to>
      <xdr:col>30</xdr:col>
      <xdr:colOff>74450</xdr:colOff>
      <xdr:row>8</xdr:row>
      <xdr:rowOff>236786</xdr:rowOff>
    </xdr:to>
    <xdr:sp macro="" textlink="">
      <xdr:nvSpPr>
        <xdr:cNvPr id="21" name="ZoneTexte 43">
          <a:extLst>
            <a:ext uri="{FF2B5EF4-FFF2-40B4-BE49-F238E27FC236}">
              <a16:creationId xmlns:a16="http://schemas.microsoft.com/office/drawing/2014/main" id="{00000000-0008-0000-0000-000015000000}"/>
            </a:ext>
          </a:extLst>
        </xdr:cNvPr>
        <xdr:cNvSpPr txBox="1"/>
      </xdr:nvSpPr>
      <xdr:spPr>
        <a:xfrm>
          <a:off x="11982300" y="2780147"/>
          <a:ext cx="1998650" cy="96898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Mon école de rugby est labellisée </a:t>
          </a:r>
        </a:p>
        <a:p>
          <a:pPr algn="ctr"/>
          <a:r>
            <a:rPr lang="fr-FR" sz="1400">
              <a:solidFill>
                <a:sysClr val="windowText" lastClr="000000"/>
              </a:solidFill>
              <a:latin typeface="+mn-lt"/>
            </a:rPr>
            <a:t>pour 4 ans </a:t>
          </a:r>
        </a:p>
        <a:p>
          <a:pPr algn="ctr"/>
          <a:r>
            <a:rPr lang="fr-FR" sz="1400">
              <a:solidFill>
                <a:sysClr val="windowText" lastClr="000000"/>
              </a:solidFill>
              <a:latin typeface="+mn-lt"/>
            </a:rPr>
            <a:t>et je reçois mes kits </a:t>
          </a:r>
        </a:p>
      </xdr:txBody>
    </xdr:sp>
    <xdr:clientData/>
  </xdr:twoCellAnchor>
  <xdr:twoCellAnchor>
    <xdr:from>
      <xdr:col>16</xdr:col>
      <xdr:colOff>1737015</xdr:colOff>
      <xdr:row>6</xdr:row>
      <xdr:rowOff>138332</xdr:rowOff>
    </xdr:from>
    <xdr:to>
      <xdr:col>20</xdr:col>
      <xdr:colOff>238435</xdr:colOff>
      <xdr:row>8</xdr:row>
      <xdr:rowOff>226252</xdr:rowOff>
    </xdr:to>
    <xdr:sp macro="" textlink="">
      <xdr:nvSpPr>
        <xdr:cNvPr id="22" name="ZoneTexte 46">
          <a:extLst>
            <a:ext uri="{FF2B5EF4-FFF2-40B4-BE49-F238E27FC236}">
              <a16:creationId xmlns:a16="http://schemas.microsoft.com/office/drawing/2014/main" id="{00000000-0008-0000-0000-000016000000}"/>
            </a:ext>
          </a:extLst>
        </xdr:cNvPr>
        <xdr:cNvSpPr txBox="1"/>
      </xdr:nvSpPr>
      <xdr:spPr>
        <a:xfrm>
          <a:off x="8702171" y="2769613"/>
          <a:ext cx="1751827" cy="96898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400">
              <a:solidFill>
                <a:sysClr val="windowText" lastClr="000000"/>
              </a:solidFill>
              <a:latin typeface="+mn-lt"/>
            </a:rPr>
            <a:t>Le Comité Départemental et la Ligue évaluent mon dossier </a:t>
          </a:r>
        </a:p>
      </xdr:txBody>
    </xdr:sp>
    <xdr:clientData/>
  </xdr:twoCellAnchor>
  <xdr:twoCellAnchor>
    <xdr:from>
      <xdr:col>16</xdr:col>
      <xdr:colOff>421511</xdr:colOff>
      <xdr:row>5</xdr:row>
      <xdr:rowOff>189149</xdr:rowOff>
    </xdr:from>
    <xdr:to>
      <xdr:col>16</xdr:col>
      <xdr:colOff>1486674</xdr:colOff>
      <xdr:row>6</xdr:row>
      <xdr:rowOff>122759</xdr:rowOff>
    </xdr:to>
    <xdr:sp macro="" textlink="">
      <xdr:nvSpPr>
        <xdr:cNvPr id="23" name="ZoneTexte 47">
          <a:extLst>
            <a:ext uri="{FF2B5EF4-FFF2-40B4-BE49-F238E27FC236}">
              <a16:creationId xmlns:a16="http://schemas.microsoft.com/office/drawing/2014/main" id="{00000000-0008-0000-0000-000017000000}"/>
            </a:ext>
          </a:extLst>
        </xdr:cNvPr>
        <xdr:cNvSpPr txBox="1"/>
      </xdr:nvSpPr>
      <xdr:spPr>
        <a:xfrm>
          <a:off x="7386667" y="2379899"/>
          <a:ext cx="1065163"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30 Avril </a:t>
          </a:r>
        </a:p>
      </xdr:txBody>
    </xdr:sp>
    <xdr:clientData/>
  </xdr:twoCellAnchor>
  <xdr:twoCellAnchor>
    <xdr:from>
      <xdr:col>17</xdr:col>
      <xdr:colOff>31389</xdr:colOff>
      <xdr:row>4</xdr:row>
      <xdr:rowOff>438024</xdr:rowOff>
    </xdr:from>
    <xdr:to>
      <xdr:col>19</xdr:col>
      <xdr:colOff>247308</xdr:colOff>
      <xdr:row>6</xdr:row>
      <xdr:rowOff>113942</xdr:rowOff>
    </xdr:to>
    <xdr:grpSp>
      <xdr:nvGrpSpPr>
        <xdr:cNvPr id="24" name="Groupe 23">
          <a:extLst>
            <a:ext uri="{FF2B5EF4-FFF2-40B4-BE49-F238E27FC236}">
              <a16:creationId xmlns:a16="http://schemas.microsoft.com/office/drawing/2014/main" id="{00000000-0008-0000-0000-000018000000}"/>
            </a:ext>
          </a:extLst>
        </xdr:cNvPr>
        <xdr:cNvGrpSpPr/>
      </xdr:nvGrpSpPr>
      <xdr:grpSpPr>
        <a:xfrm>
          <a:off x="9120960" y="2152524"/>
          <a:ext cx="950705" cy="546775"/>
          <a:chOff x="2073689" y="7945893"/>
          <a:chExt cx="954107" cy="556980"/>
        </a:xfrm>
      </xdr:grpSpPr>
      <xdr:sp macro="" textlink="">
        <xdr:nvSpPr>
          <xdr:cNvPr id="39" name="ZoneTexte 58">
            <a:extLst>
              <a:ext uri="{FF2B5EF4-FFF2-40B4-BE49-F238E27FC236}">
                <a16:creationId xmlns:a16="http://schemas.microsoft.com/office/drawing/2014/main" id="{00000000-0008-0000-0000-000027000000}"/>
              </a:ext>
            </a:extLst>
          </xdr:cNvPr>
          <xdr:cNvSpPr txBox="1"/>
        </xdr:nvSpPr>
        <xdr:spPr>
          <a:xfrm>
            <a:off x="2073689" y="8128732"/>
            <a:ext cx="954107"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31 Mai </a:t>
            </a:r>
          </a:p>
        </xdr:txBody>
      </xdr:sp>
      <xdr:sp macro="" textlink="">
        <xdr:nvSpPr>
          <xdr:cNvPr id="40" name="ZoneTexte 59">
            <a:extLst>
              <a:ext uri="{FF2B5EF4-FFF2-40B4-BE49-F238E27FC236}">
                <a16:creationId xmlns:a16="http://schemas.microsoft.com/office/drawing/2014/main" id="{00000000-0008-0000-0000-000028000000}"/>
              </a:ext>
            </a:extLst>
          </xdr:cNvPr>
          <xdr:cNvSpPr txBox="1"/>
        </xdr:nvSpPr>
        <xdr:spPr>
          <a:xfrm>
            <a:off x="2206297" y="7945893"/>
            <a:ext cx="688009" cy="26456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AVANT</a:t>
            </a:r>
            <a:r>
              <a:rPr lang="fr-FR" sz="1100" b="1">
                <a:solidFill>
                  <a:sysClr val="windowText" lastClr="000000"/>
                </a:solidFill>
                <a:latin typeface="+mn-lt"/>
              </a:rPr>
              <a:t> </a:t>
            </a:r>
          </a:p>
        </xdr:txBody>
      </xdr:sp>
    </xdr:grpSp>
    <xdr:clientData/>
  </xdr:twoCellAnchor>
  <xdr:twoCellAnchor>
    <xdr:from>
      <xdr:col>16</xdr:col>
      <xdr:colOff>631324</xdr:colOff>
      <xdr:row>5</xdr:row>
      <xdr:rowOff>10569</xdr:rowOff>
    </xdr:from>
    <xdr:to>
      <xdr:col>16</xdr:col>
      <xdr:colOff>1280861</xdr:colOff>
      <xdr:row>5</xdr:row>
      <xdr:rowOff>267306</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7596480" y="2201319"/>
          <a:ext cx="649537" cy="256737"/>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AVANT</a:t>
          </a:r>
        </a:p>
      </xdr:txBody>
    </xdr:sp>
    <xdr:clientData/>
  </xdr:twoCellAnchor>
  <xdr:twoCellAnchor>
    <xdr:from>
      <xdr:col>21</xdr:col>
      <xdr:colOff>325710</xdr:colOff>
      <xdr:row>4</xdr:row>
      <xdr:rowOff>429199</xdr:rowOff>
    </xdr:from>
    <xdr:to>
      <xdr:col>23</xdr:col>
      <xdr:colOff>310797</xdr:colOff>
      <xdr:row>6</xdr:row>
      <xdr:rowOff>93055</xdr:rowOff>
    </xdr:to>
    <xdr:grpSp>
      <xdr:nvGrpSpPr>
        <xdr:cNvPr id="26" name="Groupe 25">
          <a:extLst>
            <a:ext uri="{FF2B5EF4-FFF2-40B4-BE49-F238E27FC236}">
              <a16:creationId xmlns:a16="http://schemas.microsoft.com/office/drawing/2014/main" id="{00000000-0008-0000-0000-00001A000000}"/>
            </a:ext>
          </a:extLst>
        </xdr:cNvPr>
        <xdr:cNvGrpSpPr/>
      </xdr:nvGrpSpPr>
      <xdr:grpSpPr>
        <a:xfrm>
          <a:off x="10884853" y="2143699"/>
          <a:ext cx="719873" cy="534713"/>
          <a:chOff x="3866157" y="7937068"/>
          <a:chExt cx="723275" cy="544918"/>
        </a:xfrm>
      </xdr:grpSpPr>
      <xdr:sp macro="" textlink="">
        <xdr:nvSpPr>
          <xdr:cNvPr id="37" name="ZoneTexte 62">
            <a:extLst>
              <a:ext uri="{FF2B5EF4-FFF2-40B4-BE49-F238E27FC236}">
                <a16:creationId xmlns:a16="http://schemas.microsoft.com/office/drawing/2014/main" id="{00000000-0008-0000-0000-000025000000}"/>
              </a:ext>
            </a:extLst>
          </xdr:cNvPr>
          <xdr:cNvSpPr txBox="1"/>
        </xdr:nvSpPr>
        <xdr:spPr>
          <a:xfrm>
            <a:off x="3968144" y="7937068"/>
            <a:ext cx="563165" cy="25673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 FIN </a:t>
            </a:r>
            <a:endParaRPr lang="fr-FR" sz="1100" b="1">
              <a:solidFill>
                <a:sysClr val="windowText" lastClr="000000"/>
              </a:solidFill>
              <a:latin typeface="+mn-lt"/>
            </a:endParaRPr>
          </a:p>
        </xdr:txBody>
      </xdr:sp>
      <xdr:sp macro="" textlink="">
        <xdr:nvSpPr>
          <xdr:cNvPr id="38" name="ZoneTexte 63">
            <a:extLst>
              <a:ext uri="{FF2B5EF4-FFF2-40B4-BE49-F238E27FC236}">
                <a16:creationId xmlns:a16="http://schemas.microsoft.com/office/drawing/2014/main" id="{00000000-0008-0000-0000-000026000000}"/>
              </a:ext>
            </a:extLst>
          </xdr:cNvPr>
          <xdr:cNvSpPr txBox="1"/>
        </xdr:nvSpPr>
        <xdr:spPr>
          <a:xfrm>
            <a:off x="3866157" y="8107845"/>
            <a:ext cx="723275"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Juin </a:t>
            </a:r>
          </a:p>
        </xdr:txBody>
      </xdr:sp>
    </xdr:grpSp>
    <xdr:clientData/>
  </xdr:twoCellAnchor>
  <xdr:twoCellAnchor>
    <xdr:from>
      <xdr:col>26</xdr:col>
      <xdr:colOff>33561</xdr:colOff>
      <xdr:row>4</xdr:row>
      <xdr:rowOff>434980</xdr:rowOff>
    </xdr:from>
    <xdr:to>
      <xdr:col>29</xdr:col>
      <xdr:colOff>53512</xdr:colOff>
      <xdr:row>5</xdr:row>
      <xdr:rowOff>251186</xdr:rowOff>
    </xdr:to>
    <xdr:sp macro="" textlink="">
      <xdr:nvSpPr>
        <xdr:cNvPr id="27" name="ZoneTexte 65">
          <a:extLst>
            <a:ext uri="{FF2B5EF4-FFF2-40B4-BE49-F238E27FC236}">
              <a16:creationId xmlns:a16="http://schemas.microsoft.com/office/drawing/2014/main" id="{00000000-0008-0000-0000-00001B000000}"/>
            </a:ext>
          </a:extLst>
        </xdr:cNvPr>
        <xdr:cNvSpPr txBox="1"/>
      </xdr:nvSpPr>
      <xdr:spPr>
        <a:xfrm>
          <a:off x="12463686" y="2185199"/>
          <a:ext cx="1127232" cy="256737"/>
        </a:xfrm>
        <a:prstGeom prst="rect">
          <a:avLst/>
        </a:prstGeom>
        <a:noFill/>
        <a:ln>
          <a:noFill/>
        </a:ln>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sz="1050" b="1">
              <a:solidFill>
                <a:sysClr val="windowText" lastClr="000000"/>
              </a:solidFill>
              <a:latin typeface="+mn-lt"/>
            </a:rPr>
            <a:t>A PARTIR DU  </a:t>
          </a:r>
          <a:endParaRPr lang="fr-FR" sz="1100" b="1">
            <a:solidFill>
              <a:sysClr val="windowText" lastClr="000000"/>
            </a:solidFill>
            <a:latin typeface="+mn-lt"/>
          </a:endParaRPr>
        </a:p>
      </xdr:txBody>
    </xdr:sp>
    <xdr:clientData/>
  </xdr:twoCellAnchor>
  <xdr:twoCellAnchor>
    <xdr:from>
      <xdr:col>25</xdr:col>
      <xdr:colOff>319448</xdr:colOff>
      <xdr:row>5</xdr:row>
      <xdr:rowOff>150280</xdr:rowOff>
    </xdr:from>
    <xdr:to>
      <xdr:col>29</xdr:col>
      <xdr:colOff>159459</xdr:colOff>
      <xdr:row>6</xdr:row>
      <xdr:rowOff>83890</xdr:rowOff>
    </xdr:to>
    <xdr:sp macro="" textlink="">
      <xdr:nvSpPr>
        <xdr:cNvPr id="28" name="ZoneTexte 66">
          <a:extLst>
            <a:ext uri="{FF2B5EF4-FFF2-40B4-BE49-F238E27FC236}">
              <a16:creationId xmlns:a16="http://schemas.microsoft.com/office/drawing/2014/main" id="{00000000-0008-0000-0000-00001C000000}"/>
            </a:ext>
          </a:extLst>
        </xdr:cNvPr>
        <xdr:cNvSpPr txBox="1"/>
      </xdr:nvSpPr>
      <xdr:spPr>
        <a:xfrm>
          <a:off x="12380479" y="2341030"/>
          <a:ext cx="1316386" cy="37414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fr-FR" b="1">
              <a:solidFill>
                <a:sysClr val="windowText" lastClr="000000"/>
              </a:solidFill>
              <a:latin typeface="+mn-lt"/>
            </a:rPr>
            <a:t>1</a:t>
          </a:r>
          <a:r>
            <a:rPr lang="fr-FR" b="1" baseline="30000">
              <a:solidFill>
                <a:sysClr val="windowText" lastClr="000000"/>
              </a:solidFill>
              <a:latin typeface="+mn-lt"/>
            </a:rPr>
            <a:t>er</a:t>
          </a:r>
          <a:r>
            <a:rPr lang="fr-FR" b="1">
              <a:solidFill>
                <a:sysClr val="windowText" lastClr="000000"/>
              </a:solidFill>
              <a:latin typeface="+mn-lt"/>
            </a:rPr>
            <a:t> Juillet  </a:t>
          </a:r>
        </a:p>
      </xdr:txBody>
    </xdr:sp>
    <xdr:clientData/>
  </xdr:twoCellAnchor>
  <xdr:twoCellAnchor>
    <xdr:from>
      <xdr:col>24</xdr:col>
      <xdr:colOff>368063</xdr:colOff>
      <xdr:row>5</xdr:row>
      <xdr:rowOff>24633</xdr:rowOff>
    </xdr:from>
    <xdr:to>
      <xdr:col>25</xdr:col>
      <xdr:colOff>23528</xdr:colOff>
      <xdr:row>8</xdr:row>
      <xdr:rowOff>269830</xdr:rowOff>
    </xdr:to>
    <xdr:cxnSp macro="">
      <xdr:nvCxnSpPr>
        <xdr:cNvPr id="29" name="Connecteur droit 28">
          <a:extLst>
            <a:ext uri="{FF2B5EF4-FFF2-40B4-BE49-F238E27FC236}">
              <a16:creationId xmlns:a16="http://schemas.microsoft.com/office/drawing/2014/main" id="{00000000-0008-0000-0000-00001D000000}"/>
            </a:ext>
          </a:extLst>
        </xdr:cNvPr>
        <xdr:cNvCxnSpPr/>
      </xdr:nvCxnSpPr>
      <xdr:spPr>
        <a:xfrm flipV="1">
          <a:off x="12060001" y="2215383"/>
          <a:ext cx="24558" cy="1566791"/>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195703</xdr:colOff>
      <xdr:row>5</xdr:row>
      <xdr:rowOff>33095</xdr:rowOff>
    </xdr:from>
    <xdr:to>
      <xdr:col>20</xdr:col>
      <xdr:colOff>211795</xdr:colOff>
      <xdr:row>8</xdr:row>
      <xdr:rowOff>297339</xdr:rowOff>
    </xdr:to>
    <xdr:cxnSp macro="">
      <xdr:nvCxnSpPr>
        <xdr:cNvPr id="30" name="Connecteur droit 29">
          <a:extLst>
            <a:ext uri="{FF2B5EF4-FFF2-40B4-BE49-F238E27FC236}">
              <a16:creationId xmlns:a16="http://schemas.microsoft.com/office/drawing/2014/main" id="{00000000-0008-0000-0000-00001E000000}"/>
            </a:ext>
          </a:extLst>
        </xdr:cNvPr>
        <xdr:cNvCxnSpPr/>
      </xdr:nvCxnSpPr>
      <xdr:spPr>
        <a:xfrm flipV="1">
          <a:off x="10411266" y="2223845"/>
          <a:ext cx="16092" cy="1585838"/>
        </a:xfrm>
        <a:prstGeom prst="line">
          <a:avLst/>
        </a:prstGeom>
        <a:ln w="12700">
          <a:solidFill>
            <a:srgbClr val="FFC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300210</xdr:colOff>
      <xdr:row>4</xdr:row>
      <xdr:rowOff>438725</xdr:rowOff>
    </xdr:from>
    <xdr:to>
      <xdr:col>16</xdr:col>
      <xdr:colOff>1650629</xdr:colOff>
      <xdr:row>6</xdr:row>
      <xdr:rowOff>122428</xdr:rowOff>
    </xdr:to>
    <xdr:sp macro="" textlink="">
      <xdr:nvSpPr>
        <xdr:cNvPr id="31" name="Rectangle à coins arrondis 30">
          <a:extLst>
            <a:ext uri="{FF2B5EF4-FFF2-40B4-BE49-F238E27FC236}">
              <a16:creationId xmlns:a16="http://schemas.microsoft.com/office/drawing/2014/main" id="{00000000-0008-0000-0000-00001F000000}"/>
            </a:ext>
          </a:extLst>
        </xdr:cNvPr>
        <xdr:cNvSpPr/>
      </xdr:nvSpPr>
      <xdr:spPr>
        <a:xfrm>
          <a:off x="7265366" y="2188944"/>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solidFill>
              <a:sysClr val="windowText" lastClr="000000"/>
            </a:solidFill>
          </a:endParaRPr>
        </a:p>
      </xdr:txBody>
    </xdr:sp>
    <xdr:clientData/>
  </xdr:twoCellAnchor>
  <xdr:twoCellAnchor>
    <xdr:from>
      <xdr:col>16</xdr:col>
      <xdr:colOff>1958764</xdr:colOff>
      <xdr:row>4</xdr:row>
      <xdr:rowOff>434980</xdr:rowOff>
    </xdr:from>
    <xdr:to>
      <xdr:col>20</xdr:col>
      <xdr:colOff>58776</xdr:colOff>
      <xdr:row>6</xdr:row>
      <xdr:rowOff>118683</xdr:rowOff>
    </xdr:to>
    <xdr:sp macro="" textlink="">
      <xdr:nvSpPr>
        <xdr:cNvPr id="32" name="Rectangle à coins arrondis 31">
          <a:extLst>
            <a:ext uri="{FF2B5EF4-FFF2-40B4-BE49-F238E27FC236}">
              <a16:creationId xmlns:a16="http://schemas.microsoft.com/office/drawing/2014/main" id="{00000000-0008-0000-0000-000020000000}"/>
            </a:ext>
          </a:extLst>
        </xdr:cNvPr>
        <xdr:cNvSpPr/>
      </xdr:nvSpPr>
      <xdr:spPr>
        <a:xfrm>
          <a:off x="8923920" y="2185199"/>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20</xdr:col>
      <xdr:colOff>362470</xdr:colOff>
      <xdr:row>4</xdr:row>
      <xdr:rowOff>434247</xdr:rowOff>
    </xdr:from>
    <xdr:to>
      <xdr:col>24</xdr:col>
      <xdr:colOff>236514</xdr:colOff>
      <xdr:row>6</xdr:row>
      <xdr:rowOff>117950</xdr:rowOff>
    </xdr:to>
    <xdr:sp macro="" textlink="">
      <xdr:nvSpPr>
        <xdr:cNvPr id="33" name="Rectangle à coins arrondis 32">
          <a:extLst>
            <a:ext uri="{FF2B5EF4-FFF2-40B4-BE49-F238E27FC236}">
              <a16:creationId xmlns:a16="http://schemas.microsoft.com/office/drawing/2014/main" id="{00000000-0008-0000-0000-000021000000}"/>
            </a:ext>
          </a:extLst>
        </xdr:cNvPr>
        <xdr:cNvSpPr/>
      </xdr:nvSpPr>
      <xdr:spPr>
        <a:xfrm>
          <a:off x="10578033" y="2184466"/>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25</xdr:col>
      <xdr:colOff>268772</xdr:colOff>
      <xdr:row>4</xdr:row>
      <xdr:rowOff>438724</xdr:rowOff>
    </xdr:from>
    <xdr:to>
      <xdr:col>29</xdr:col>
      <xdr:colOff>142816</xdr:colOff>
      <xdr:row>6</xdr:row>
      <xdr:rowOff>122427</xdr:rowOff>
    </xdr:to>
    <xdr:sp macro="" textlink="">
      <xdr:nvSpPr>
        <xdr:cNvPr id="34" name="Rectangle à coins arrondis 33">
          <a:extLst>
            <a:ext uri="{FF2B5EF4-FFF2-40B4-BE49-F238E27FC236}">
              <a16:creationId xmlns:a16="http://schemas.microsoft.com/office/drawing/2014/main" id="{00000000-0008-0000-0000-000022000000}"/>
            </a:ext>
          </a:extLst>
        </xdr:cNvPr>
        <xdr:cNvSpPr/>
      </xdr:nvSpPr>
      <xdr:spPr>
        <a:xfrm>
          <a:off x="12329803" y="2188943"/>
          <a:ext cx="1350419" cy="56476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24</xdr:col>
      <xdr:colOff>244929</xdr:colOff>
      <xdr:row>0</xdr:row>
      <xdr:rowOff>340179</xdr:rowOff>
    </xdr:from>
    <xdr:to>
      <xdr:col>27</xdr:col>
      <xdr:colOff>192880</xdr:colOff>
      <xdr:row>0</xdr:row>
      <xdr:rowOff>673554</xdr:rowOff>
    </xdr:to>
    <xdr:sp macro="" textlink="">
      <xdr:nvSpPr>
        <xdr:cNvPr id="42" name="ZoneTexte 41">
          <a:extLst>
            <a:ext uri="{FF2B5EF4-FFF2-40B4-BE49-F238E27FC236}">
              <a16:creationId xmlns:a16="http://schemas.microsoft.com/office/drawing/2014/main" id="{00000000-0008-0000-0000-00002A000000}"/>
            </a:ext>
          </a:extLst>
        </xdr:cNvPr>
        <xdr:cNvSpPr txBox="1"/>
      </xdr:nvSpPr>
      <xdr:spPr>
        <a:xfrm>
          <a:off x="11906250" y="340179"/>
          <a:ext cx="105013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2019-2020</a:t>
          </a:r>
        </a:p>
      </xdr:txBody>
    </xdr:sp>
    <xdr:clientData/>
  </xdr:twoCellAnchor>
  <xdr:twoCellAnchor editAs="oneCell">
    <xdr:from>
      <xdr:col>1</xdr:col>
      <xdr:colOff>122465</xdr:colOff>
      <xdr:row>0</xdr:row>
      <xdr:rowOff>110392</xdr:rowOff>
    </xdr:from>
    <xdr:to>
      <xdr:col>1</xdr:col>
      <xdr:colOff>639535</xdr:colOff>
      <xdr:row>0</xdr:row>
      <xdr:rowOff>926052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1" y="110392"/>
          <a:ext cx="517070" cy="815660"/>
        </a:xfrm>
        <a:prstGeom prst="rect">
          <a:avLst/>
        </a:prstGeom>
      </xdr:spPr>
    </xdr:pic>
    <xdr:clientData/>
  </xdr:twoCellAnchor>
  <xdr:twoCellAnchor editAs="oneCell">
    <xdr:from>
      <xdr:col>27</xdr:col>
      <xdr:colOff>272144</xdr:colOff>
      <xdr:row>0</xdr:row>
      <xdr:rowOff>68035</xdr:rowOff>
    </xdr:from>
    <xdr:to>
      <xdr:col>29</xdr:col>
      <xdr:colOff>338610</xdr:colOff>
      <xdr:row>0</xdr:row>
      <xdr:rowOff>928230</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35644" y="68035"/>
          <a:ext cx="801252" cy="860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57151</xdr:colOff>
      <xdr:row>0</xdr:row>
      <xdr:rowOff>14720</xdr:rowOff>
    </xdr:from>
    <xdr:to>
      <xdr:col>4</xdr:col>
      <xdr:colOff>478848</xdr:colOff>
      <xdr:row>0</xdr:row>
      <xdr:rowOff>447675</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828801" y="14720"/>
          <a:ext cx="421697"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1</a:t>
          </a:r>
        </a:p>
      </xdr:txBody>
    </xdr:sp>
    <xdr:clientData/>
  </xdr:twoCellAnchor>
  <xdr:twoCellAnchor>
    <xdr:from>
      <xdr:col>8</xdr:col>
      <xdr:colOff>171450</xdr:colOff>
      <xdr:row>0</xdr:row>
      <xdr:rowOff>142875</xdr:rowOff>
    </xdr:from>
    <xdr:to>
      <xdr:col>10</xdr:col>
      <xdr:colOff>495299</xdr:colOff>
      <xdr:row>0</xdr:row>
      <xdr:rowOff>476250</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5391150" y="142875"/>
          <a:ext cx="104774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2019-2020</a:t>
          </a:r>
        </a:p>
      </xdr:txBody>
    </xdr:sp>
    <xdr:clientData/>
  </xdr:twoCellAnchor>
  <xdr:twoCellAnchor editAs="oneCell">
    <xdr:from>
      <xdr:col>0</xdr:col>
      <xdr:colOff>202405</xdr:colOff>
      <xdr:row>0</xdr:row>
      <xdr:rowOff>47624</xdr:rowOff>
    </xdr:from>
    <xdr:to>
      <xdr:col>1</xdr:col>
      <xdr:colOff>190499</xdr:colOff>
      <xdr:row>0</xdr:row>
      <xdr:rowOff>423257</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5" y="47624"/>
          <a:ext cx="238125" cy="375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3048000</xdr:colOff>
      <xdr:row>0</xdr:row>
      <xdr:rowOff>190500</xdr:rowOff>
    </xdr:from>
    <xdr:to>
      <xdr:col>2</xdr:col>
      <xdr:colOff>3472295</xdr:colOff>
      <xdr:row>0</xdr:row>
      <xdr:rowOff>623455</xdr:rowOff>
    </xdr:to>
    <xdr:sp macro="" textlink="">
      <xdr:nvSpPr>
        <xdr:cNvPr id="36" name="Ellipse 35">
          <a:extLst>
            <a:ext uri="{FF2B5EF4-FFF2-40B4-BE49-F238E27FC236}">
              <a16:creationId xmlns:a16="http://schemas.microsoft.com/office/drawing/2014/main" id="{00000000-0008-0000-0200-000024000000}"/>
            </a:ext>
          </a:extLst>
        </xdr:cNvPr>
        <xdr:cNvSpPr/>
      </xdr:nvSpPr>
      <xdr:spPr>
        <a:xfrm>
          <a:off x="3500438" y="190500"/>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2</a:t>
          </a:r>
        </a:p>
      </xdr:txBody>
    </xdr:sp>
    <xdr:clientData/>
  </xdr:twoCellAnchor>
  <xdr:twoCellAnchor>
    <xdr:from>
      <xdr:col>6</xdr:col>
      <xdr:colOff>979714</xdr:colOff>
      <xdr:row>0</xdr:row>
      <xdr:rowOff>190500</xdr:rowOff>
    </xdr:from>
    <xdr:to>
      <xdr:col>8</xdr:col>
      <xdr:colOff>408214</xdr:colOff>
      <xdr:row>0</xdr:row>
      <xdr:rowOff>530679</xdr:rowOff>
    </xdr:to>
    <xdr:sp macro="" textlink="">
      <xdr:nvSpPr>
        <xdr:cNvPr id="30" name="ZoneTexte 29">
          <a:extLst>
            <a:ext uri="{FF2B5EF4-FFF2-40B4-BE49-F238E27FC236}">
              <a16:creationId xmlns:a16="http://schemas.microsoft.com/office/drawing/2014/main" id="{00000000-0008-0000-0200-00001E000000}"/>
            </a:ext>
          </a:extLst>
        </xdr:cNvPr>
        <xdr:cNvSpPr txBox="1"/>
      </xdr:nvSpPr>
      <xdr:spPr>
        <a:xfrm>
          <a:off x="11525250" y="190500"/>
          <a:ext cx="1279071" cy="340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solidFill>
                <a:schemeClr val="bg1"/>
              </a:solidFill>
            </a:rPr>
            <a:t>2019-2020</a:t>
          </a:r>
          <a:endParaRPr lang="fr-FR" sz="1200" b="1">
            <a:solidFill>
              <a:schemeClr val="bg1"/>
            </a:solidFill>
          </a:endParaRPr>
        </a:p>
      </xdr:txBody>
    </xdr:sp>
    <xdr:clientData/>
  </xdr:twoCellAnchor>
  <xdr:twoCellAnchor editAs="oneCell">
    <xdr:from>
      <xdr:col>4</xdr:col>
      <xdr:colOff>726281</xdr:colOff>
      <xdr:row>5</xdr:row>
      <xdr:rowOff>83344</xdr:rowOff>
    </xdr:from>
    <xdr:to>
      <xdr:col>4</xdr:col>
      <xdr:colOff>1118441</xdr:colOff>
      <xdr:row>5</xdr:row>
      <xdr:rowOff>475504</xdr:rowOff>
    </xdr:to>
    <xdr:pic>
      <xdr:nvPicPr>
        <xdr:cNvPr id="37" name="Image 36">
          <a:extLst>
            <a:ext uri="{FF2B5EF4-FFF2-40B4-BE49-F238E27FC236}">
              <a16:creationId xmlns:a16="http://schemas.microsoft.com/office/drawing/2014/main" id="{00000000-0008-0000-02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3562" y="2440782"/>
          <a:ext cx="392160" cy="392160"/>
        </a:xfrm>
        <a:prstGeom prst="rect">
          <a:avLst/>
        </a:prstGeom>
      </xdr:spPr>
    </xdr:pic>
    <xdr:clientData/>
  </xdr:twoCellAnchor>
  <xdr:twoCellAnchor editAs="oneCell">
    <xdr:from>
      <xdr:col>6</xdr:col>
      <xdr:colOff>878681</xdr:colOff>
      <xdr:row>5</xdr:row>
      <xdr:rowOff>57151</xdr:rowOff>
    </xdr:from>
    <xdr:to>
      <xdr:col>7</xdr:col>
      <xdr:colOff>104028</xdr:colOff>
      <xdr:row>5</xdr:row>
      <xdr:rowOff>449311</xdr:rowOff>
    </xdr:to>
    <xdr:pic>
      <xdr:nvPicPr>
        <xdr:cNvPr id="38" name="Image 37">
          <a:extLst>
            <a:ext uri="{FF2B5EF4-FFF2-40B4-BE49-F238E27FC236}">
              <a16:creationId xmlns:a16="http://schemas.microsoft.com/office/drawing/2014/main" id="{00000000-0008-0000-02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15712" y="2414589"/>
          <a:ext cx="392160" cy="392160"/>
        </a:xfrm>
        <a:prstGeom prst="rect">
          <a:avLst/>
        </a:prstGeom>
      </xdr:spPr>
    </xdr:pic>
    <xdr:clientData/>
  </xdr:twoCellAnchor>
  <xdr:twoCellAnchor editAs="oneCell">
    <xdr:from>
      <xdr:col>6</xdr:col>
      <xdr:colOff>411956</xdr:colOff>
      <xdr:row>5</xdr:row>
      <xdr:rowOff>54769</xdr:rowOff>
    </xdr:from>
    <xdr:to>
      <xdr:col>6</xdr:col>
      <xdr:colOff>804116</xdr:colOff>
      <xdr:row>5</xdr:row>
      <xdr:rowOff>446929</xdr:rowOff>
    </xdr:to>
    <xdr:pic>
      <xdr:nvPicPr>
        <xdr:cNvPr id="39" name="Image 38">
          <a:extLst>
            <a:ext uri="{FF2B5EF4-FFF2-40B4-BE49-F238E27FC236}">
              <a16:creationId xmlns:a16="http://schemas.microsoft.com/office/drawing/2014/main" id="{00000000-0008-0000-02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48987" y="2412207"/>
          <a:ext cx="392160" cy="392160"/>
        </a:xfrm>
        <a:prstGeom prst="rect">
          <a:avLst/>
        </a:prstGeom>
      </xdr:spPr>
    </xdr:pic>
    <xdr:clientData/>
  </xdr:twoCellAnchor>
  <xdr:twoCellAnchor editAs="oneCell">
    <xdr:from>
      <xdr:col>8</xdr:col>
      <xdr:colOff>388143</xdr:colOff>
      <xdr:row>5</xdr:row>
      <xdr:rowOff>66676</xdr:rowOff>
    </xdr:from>
    <xdr:to>
      <xdr:col>8</xdr:col>
      <xdr:colOff>780303</xdr:colOff>
      <xdr:row>5</xdr:row>
      <xdr:rowOff>458836</xdr:rowOff>
    </xdr:to>
    <xdr:pic>
      <xdr:nvPicPr>
        <xdr:cNvPr id="40" name="Image 39">
          <a:extLst>
            <a:ext uri="{FF2B5EF4-FFF2-40B4-BE49-F238E27FC236}">
              <a16:creationId xmlns:a16="http://schemas.microsoft.com/office/drawing/2014/main" id="{00000000-0008-0000-02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70643" y="2424114"/>
          <a:ext cx="392160" cy="392160"/>
        </a:xfrm>
        <a:prstGeom prst="rect">
          <a:avLst/>
        </a:prstGeom>
      </xdr:spPr>
    </xdr:pic>
    <xdr:clientData/>
  </xdr:twoCellAnchor>
  <xdr:twoCellAnchor editAs="oneCell">
    <xdr:from>
      <xdr:col>8</xdr:col>
      <xdr:colOff>909637</xdr:colOff>
      <xdr:row>5</xdr:row>
      <xdr:rowOff>88107</xdr:rowOff>
    </xdr:from>
    <xdr:to>
      <xdr:col>9</xdr:col>
      <xdr:colOff>123078</xdr:colOff>
      <xdr:row>5</xdr:row>
      <xdr:rowOff>480267</xdr:rowOff>
    </xdr:to>
    <xdr:pic>
      <xdr:nvPicPr>
        <xdr:cNvPr id="41" name="Image 40">
          <a:extLst>
            <a:ext uri="{FF2B5EF4-FFF2-40B4-BE49-F238E27FC236}">
              <a16:creationId xmlns:a16="http://schemas.microsoft.com/office/drawing/2014/main" id="{00000000-0008-0000-02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2137" y="2445545"/>
          <a:ext cx="392160" cy="392160"/>
        </a:xfrm>
        <a:prstGeom prst="rect">
          <a:avLst/>
        </a:prstGeom>
      </xdr:spPr>
    </xdr:pic>
    <xdr:clientData/>
  </xdr:twoCellAnchor>
  <xdr:twoCellAnchor editAs="oneCell">
    <xdr:from>
      <xdr:col>9</xdr:col>
      <xdr:colOff>240506</xdr:colOff>
      <xdr:row>5</xdr:row>
      <xdr:rowOff>85727</xdr:rowOff>
    </xdr:from>
    <xdr:to>
      <xdr:col>9</xdr:col>
      <xdr:colOff>632666</xdr:colOff>
      <xdr:row>5</xdr:row>
      <xdr:rowOff>477887</xdr:rowOff>
    </xdr:to>
    <xdr:pic>
      <xdr:nvPicPr>
        <xdr:cNvPr id="42" name="Image 41">
          <a:extLst>
            <a:ext uri="{FF2B5EF4-FFF2-40B4-BE49-F238E27FC236}">
              <a16:creationId xmlns:a16="http://schemas.microsoft.com/office/drawing/2014/main" id="{00000000-0008-0000-02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01725" y="2443165"/>
          <a:ext cx="392160" cy="392160"/>
        </a:xfrm>
        <a:prstGeom prst="rect">
          <a:avLst/>
        </a:prstGeom>
      </xdr:spPr>
    </xdr:pic>
    <xdr:clientData/>
  </xdr:twoCellAnchor>
  <xdr:twoCellAnchor editAs="oneCell">
    <xdr:from>
      <xdr:col>4</xdr:col>
      <xdr:colOff>607219</xdr:colOff>
      <xdr:row>40</xdr:row>
      <xdr:rowOff>71437</xdr:rowOff>
    </xdr:from>
    <xdr:to>
      <xdr:col>4</xdr:col>
      <xdr:colOff>999379</xdr:colOff>
      <xdr:row>40</xdr:row>
      <xdr:rowOff>463597</xdr:rowOff>
    </xdr:to>
    <xdr:pic>
      <xdr:nvPicPr>
        <xdr:cNvPr id="44" name="Image 43">
          <a:extLst>
            <a:ext uri="{FF2B5EF4-FFF2-40B4-BE49-F238E27FC236}">
              <a16:creationId xmlns:a16="http://schemas.microsoft.com/office/drawing/2014/main" id="{00000000-0008-0000-02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20788312"/>
          <a:ext cx="392160" cy="392160"/>
        </a:xfrm>
        <a:prstGeom prst="rect">
          <a:avLst/>
        </a:prstGeom>
      </xdr:spPr>
    </xdr:pic>
    <xdr:clientData/>
  </xdr:twoCellAnchor>
  <xdr:twoCellAnchor editAs="oneCell">
    <xdr:from>
      <xdr:col>8</xdr:col>
      <xdr:colOff>904875</xdr:colOff>
      <xdr:row>40</xdr:row>
      <xdr:rowOff>59532</xdr:rowOff>
    </xdr:from>
    <xdr:to>
      <xdr:col>9</xdr:col>
      <xdr:colOff>118316</xdr:colOff>
      <xdr:row>40</xdr:row>
      <xdr:rowOff>451692</xdr:rowOff>
    </xdr:to>
    <xdr:pic>
      <xdr:nvPicPr>
        <xdr:cNvPr id="45" name="Image 44">
          <a:extLst>
            <a:ext uri="{FF2B5EF4-FFF2-40B4-BE49-F238E27FC236}">
              <a16:creationId xmlns:a16="http://schemas.microsoft.com/office/drawing/2014/main" id="{00000000-0008-0000-02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87375" y="20776407"/>
          <a:ext cx="392160" cy="392160"/>
        </a:xfrm>
        <a:prstGeom prst="rect">
          <a:avLst/>
        </a:prstGeom>
      </xdr:spPr>
    </xdr:pic>
    <xdr:clientData/>
  </xdr:twoCellAnchor>
  <xdr:twoCellAnchor editAs="oneCell">
    <xdr:from>
      <xdr:col>8</xdr:col>
      <xdr:colOff>426244</xdr:colOff>
      <xdr:row>40</xdr:row>
      <xdr:rowOff>45243</xdr:rowOff>
    </xdr:from>
    <xdr:to>
      <xdr:col>8</xdr:col>
      <xdr:colOff>818404</xdr:colOff>
      <xdr:row>40</xdr:row>
      <xdr:rowOff>437403</xdr:rowOff>
    </xdr:to>
    <xdr:pic>
      <xdr:nvPicPr>
        <xdr:cNvPr id="46" name="Image 45">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08744" y="20762118"/>
          <a:ext cx="392160" cy="392160"/>
        </a:xfrm>
        <a:prstGeom prst="rect">
          <a:avLst/>
        </a:prstGeom>
      </xdr:spPr>
    </xdr:pic>
    <xdr:clientData/>
  </xdr:twoCellAnchor>
  <xdr:twoCellAnchor editAs="oneCell">
    <xdr:from>
      <xdr:col>6</xdr:col>
      <xdr:colOff>866775</xdr:colOff>
      <xdr:row>40</xdr:row>
      <xdr:rowOff>57150</xdr:rowOff>
    </xdr:from>
    <xdr:to>
      <xdr:col>7</xdr:col>
      <xdr:colOff>92122</xdr:colOff>
      <xdr:row>40</xdr:row>
      <xdr:rowOff>449310</xdr:rowOff>
    </xdr:to>
    <xdr:pic>
      <xdr:nvPicPr>
        <xdr:cNvPr id="47" name="Image 46">
          <a:extLst>
            <a:ext uri="{FF2B5EF4-FFF2-40B4-BE49-F238E27FC236}">
              <a16:creationId xmlns:a16="http://schemas.microsoft.com/office/drawing/2014/main" id="{00000000-0008-0000-02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3806" y="20774025"/>
          <a:ext cx="392160" cy="392160"/>
        </a:xfrm>
        <a:prstGeom prst="rect">
          <a:avLst/>
        </a:prstGeom>
      </xdr:spPr>
    </xdr:pic>
    <xdr:clientData/>
  </xdr:twoCellAnchor>
  <xdr:twoCellAnchor editAs="oneCell">
    <xdr:from>
      <xdr:col>6</xdr:col>
      <xdr:colOff>411957</xdr:colOff>
      <xdr:row>40</xdr:row>
      <xdr:rowOff>54769</xdr:rowOff>
    </xdr:from>
    <xdr:to>
      <xdr:col>6</xdr:col>
      <xdr:colOff>804117</xdr:colOff>
      <xdr:row>40</xdr:row>
      <xdr:rowOff>446929</xdr:rowOff>
    </xdr:to>
    <xdr:pic>
      <xdr:nvPicPr>
        <xdr:cNvPr id="48" name="Image 47">
          <a:extLst>
            <a:ext uri="{FF2B5EF4-FFF2-40B4-BE49-F238E27FC236}">
              <a16:creationId xmlns:a16="http://schemas.microsoft.com/office/drawing/2014/main" id="{00000000-0008-0000-02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48988" y="20771644"/>
          <a:ext cx="392160" cy="392160"/>
        </a:xfrm>
        <a:prstGeom prst="rect">
          <a:avLst/>
        </a:prstGeom>
      </xdr:spPr>
    </xdr:pic>
    <xdr:clientData/>
  </xdr:twoCellAnchor>
  <xdr:twoCellAnchor editAs="oneCell">
    <xdr:from>
      <xdr:col>9</xdr:col>
      <xdr:colOff>223837</xdr:colOff>
      <xdr:row>40</xdr:row>
      <xdr:rowOff>80963</xdr:rowOff>
    </xdr:from>
    <xdr:to>
      <xdr:col>9</xdr:col>
      <xdr:colOff>615997</xdr:colOff>
      <xdr:row>40</xdr:row>
      <xdr:rowOff>473123</xdr:rowOff>
    </xdr:to>
    <xdr:pic>
      <xdr:nvPicPr>
        <xdr:cNvPr id="49" name="Image 48">
          <a:extLst>
            <a:ext uri="{FF2B5EF4-FFF2-40B4-BE49-F238E27FC236}">
              <a16:creationId xmlns:a16="http://schemas.microsoft.com/office/drawing/2014/main" id="{00000000-0008-0000-0200-00003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85056" y="20797838"/>
          <a:ext cx="392160" cy="392160"/>
        </a:xfrm>
        <a:prstGeom prst="rect">
          <a:avLst/>
        </a:prstGeom>
      </xdr:spPr>
    </xdr:pic>
    <xdr:clientData/>
  </xdr:twoCellAnchor>
  <xdr:twoCellAnchor editAs="oneCell">
    <xdr:from>
      <xdr:col>4</xdr:col>
      <xdr:colOff>631031</xdr:colOff>
      <xdr:row>80</xdr:row>
      <xdr:rowOff>83344</xdr:rowOff>
    </xdr:from>
    <xdr:to>
      <xdr:col>4</xdr:col>
      <xdr:colOff>1023191</xdr:colOff>
      <xdr:row>80</xdr:row>
      <xdr:rowOff>475504</xdr:rowOff>
    </xdr:to>
    <xdr:pic>
      <xdr:nvPicPr>
        <xdr:cNvPr id="68" name="Image 67">
          <a:extLst>
            <a:ext uri="{FF2B5EF4-FFF2-40B4-BE49-F238E27FC236}">
              <a16:creationId xmlns:a16="http://schemas.microsoft.com/office/drawing/2014/main" id="{00000000-0008-0000-0200-00004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8312" y="39945469"/>
          <a:ext cx="392160" cy="392160"/>
        </a:xfrm>
        <a:prstGeom prst="rect">
          <a:avLst/>
        </a:prstGeom>
      </xdr:spPr>
    </xdr:pic>
    <xdr:clientData/>
  </xdr:twoCellAnchor>
  <xdr:twoCellAnchor editAs="oneCell">
    <xdr:from>
      <xdr:col>6</xdr:col>
      <xdr:colOff>440531</xdr:colOff>
      <xdr:row>80</xdr:row>
      <xdr:rowOff>71437</xdr:rowOff>
    </xdr:from>
    <xdr:to>
      <xdr:col>6</xdr:col>
      <xdr:colOff>832691</xdr:colOff>
      <xdr:row>80</xdr:row>
      <xdr:rowOff>463597</xdr:rowOff>
    </xdr:to>
    <xdr:pic>
      <xdr:nvPicPr>
        <xdr:cNvPr id="69" name="Image 68">
          <a:extLst>
            <a:ext uri="{FF2B5EF4-FFF2-40B4-BE49-F238E27FC236}">
              <a16:creationId xmlns:a16="http://schemas.microsoft.com/office/drawing/2014/main" id="{00000000-0008-0000-0200-00004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77562" y="39933562"/>
          <a:ext cx="392160" cy="392160"/>
        </a:xfrm>
        <a:prstGeom prst="rect">
          <a:avLst/>
        </a:prstGeom>
      </xdr:spPr>
    </xdr:pic>
    <xdr:clientData/>
  </xdr:twoCellAnchor>
  <xdr:twoCellAnchor editAs="oneCell">
    <xdr:from>
      <xdr:col>6</xdr:col>
      <xdr:colOff>890588</xdr:colOff>
      <xdr:row>80</xdr:row>
      <xdr:rowOff>57150</xdr:rowOff>
    </xdr:from>
    <xdr:to>
      <xdr:col>7</xdr:col>
      <xdr:colOff>115935</xdr:colOff>
      <xdr:row>80</xdr:row>
      <xdr:rowOff>449310</xdr:rowOff>
    </xdr:to>
    <xdr:pic>
      <xdr:nvPicPr>
        <xdr:cNvPr id="70" name="Image 69">
          <a:extLst>
            <a:ext uri="{FF2B5EF4-FFF2-40B4-BE49-F238E27FC236}">
              <a16:creationId xmlns:a16="http://schemas.microsoft.com/office/drawing/2014/main" id="{00000000-0008-0000-0200-00004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7619" y="39919275"/>
          <a:ext cx="392160" cy="392160"/>
        </a:xfrm>
        <a:prstGeom prst="rect">
          <a:avLst/>
        </a:prstGeom>
      </xdr:spPr>
    </xdr:pic>
    <xdr:clientData/>
  </xdr:twoCellAnchor>
  <xdr:twoCellAnchor editAs="oneCell">
    <xdr:from>
      <xdr:col>8</xdr:col>
      <xdr:colOff>309563</xdr:colOff>
      <xdr:row>80</xdr:row>
      <xdr:rowOff>71438</xdr:rowOff>
    </xdr:from>
    <xdr:to>
      <xdr:col>8</xdr:col>
      <xdr:colOff>701723</xdr:colOff>
      <xdr:row>80</xdr:row>
      <xdr:rowOff>463598</xdr:rowOff>
    </xdr:to>
    <xdr:pic>
      <xdr:nvPicPr>
        <xdr:cNvPr id="71" name="Image 70">
          <a:extLst>
            <a:ext uri="{FF2B5EF4-FFF2-40B4-BE49-F238E27FC236}">
              <a16:creationId xmlns:a16="http://schemas.microsoft.com/office/drawing/2014/main" id="{00000000-0008-0000-02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92063" y="39933563"/>
          <a:ext cx="392160" cy="392160"/>
        </a:xfrm>
        <a:prstGeom prst="rect">
          <a:avLst/>
        </a:prstGeom>
      </xdr:spPr>
    </xdr:pic>
    <xdr:clientData/>
  </xdr:twoCellAnchor>
  <xdr:twoCellAnchor editAs="oneCell">
    <xdr:from>
      <xdr:col>8</xdr:col>
      <xdr:colOff>747713</xdr:colOff>
      <xdr:row>80</xdr:row>
      <xdr:rowOff>57150</xdr:rowOff>
    </xdr:from>
    <xdr:to>
      <xdr:col>8</xdr:col>
      <xdr:colOff>1139873</xdr:colOff>
      <xdr:row>80</xdr:row>
      <xdr:rowOff>449310</xdr:rowOff>
    </xdr:to>
    <xdr:pic>
      <xdr:nvPicPr>
        <xdr:cNvPr id="72" name="Image 71">
          <a:extLst>
            <a:ext uri="{FF2B5EF4-FFF2-40B4-BE49-F238E27FC236}">
              <a16:creationId xmlns:a16="http://schemas.microsoft.com/office/drawing/2014/main" id="{00000000-0008-0000-0200-00004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30213" y="39919275"/>
          <a:ext cx="392160" cy="392160"/>
        </a:xfrm>
        <a:prstGeom prst="rect">
          <a:avLst/>
        </a:prstGeom>
      </xdr:spPr>
    </xdr:pic>
    <xdr:clientData/>
  </xdr:twoCellAnchor>
  <xdr:twoCellAnchor editAs="oneCell">
    <xdr:from>
      <xdr:col>9</xdr:col>
      <xdr:colOff>42862</xdr:colOff>
      <xdr:row>80</xdr:row>
      <xdr:rowOff>54768</xdr:rowOff>
    </xdr:from>
    <xdr:to>
      <xdr:col>9</xdr:col>
      <xdr:colOff>435022</xdr:colOff>
      <xdr:row>80</xdr:row>
      <xdr:rowOff>446928</xdr:rowOff>
    </xdr:to>
    <xdr:pic>
      <xdr:nvPicPr>
        <xdr:cNvPr id="73" name="Image 72">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4081" y="39916893"/>
          <a:ext cx="392160" cy="392160"/>
        </a:xfrm>
        <a:prstGeom prst="rect">
          <a:avLst/>
        </a:prstGeom>
      </xdr:spPr>
    </xdr:pic>
    <xdr:clientData/>
  </xdr:twoCellAnchor>
  <xdr:twoCellAnchor editAs="oneCell">
    <xdr:from>
      <xdr:col>1</xdr:col>
      <xdr:colOff>394608</xdr:colOff>
      <xdr:row>0</xdr:row>
      <xdr:rowOff>81642</xdr:rowOff>
    </xdr:from>
    <xdr:to>
      <xdr:col>2</xdr:col>
      <xdr:colOff>221238</xdr:colOff>
      <xdr:row>0</xdr:row>
      <xdr:rowOff>666749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4608" y="81642"/>
          <a:ext cx="370916" cy="5851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447675</xdr:colOff>
      <xdr:row>0</xdr:row>
      <xdr:rowOff>47625</xdr:rowOff>
    </xdr:from>
    <xdr:to>
      <xdr:col>2</xdr:col>
      <xdr:colOff>33770</xdr:colOff>
      <xdr:row>0</xdr:row>
      <xdr:rowOff>480580</xdr:rowOff>
    </xdr:to>
    <xdr:sp macro="" textlink="">
      <xdr:nvSpPr>
        <xdr:cNvPr id="4" name="Ellipse 3">
          <a:extLst>
            <a:ext uri="{FF2B5EF4-FFF2-40B4-BE49-F238E27FC236}">
              <a16:creationId xmlns:a16="http://schemas.microsoft.com/office/drawing/2014/main" id="{00000000-0008-0000-0300-000004000000}"/>
            </a:ext>
          </a:extLst>
        </xdr:cNvPr>
        <xdr:cNvSpPr/>
      </xdr:nvSpPr>
      <xdr:spPr>
        <a:xfrm>
          <a:off x="695325" y="47625"/>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3</a:t>
          </a:r>
        </a:p>
      </xdr:txBody>
    </xdr:sp>
    <xdr:clientData/>
  </xdr:twoCellAnchor>
  <xdr:twoCellAnchor>
    <xdr:from>
      <xdr:col>7</xdr:col>
      <xdr:colOff>465666</xdr:colOff>
      <xdr:row>0</xdr:row>
      <xdr:rowOff>105834</xdr:rowOff>
    </xdr:from>
    <xdr:to>
      <xdr:col>8</xdr:col>
      <xdr:colOff>677332</xdr:colOff>
      <xdr:row>0</xdr:row>
      <xdr:rowOff>439209</xdr:rowOff>
    </xdr:to>
    <xdr:sp macro="" textlink="">
      <xdr:nvSpPr>
        <xdr:cNvPr id="6" name="ZoneTexte 5">
          <a:extLst>
            <a:ext uri="{FF2B5EF4-FFF2-40B4-BE49-F238E27FC236}">
              <a16:creationId xmlns:a16="http://schemas.microsoft.com/office/drawing/2014/main" id="{00000000-0008-0000-0300-000006000000}"/>
            </a:ext>
          </a:extLst>
        </xdr:cNvPr>
        <xdr:cNvSpPr txBox="1"/>
      </xdr:nvSpPr>
      <xdr:spPr>
        <a:xfrm>
          <a:off x="5725583" y="105834"/>
          <a:ext cx="104774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2019-2020</a:t>
          </a:r>
        </a:p>
      </xdr:txBody>
    </xdr:sp>
    <xdr:clientData/>
  </xdr:twoCellAnchor>
  <xdr:twoCellAnchor editAs="oneCell">
    <xdr:from>
      <xdr:col>0</xdr:col>
      <xdr:colOff>158750</xdr:colOff>
      <xdr:row>0</xdr:row>
      <xdr:rowOff>10583</xdr:rowOff>
    </xdr:from>
    <xdr:to>
      <xdr:col>1</xdr:col>
      <xdr:colOff>197114</xdr:colOff>
      <xdr:row>0</xdr:row>
      <xdr:rowOff>455083</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0" y="10583"/>
          <a:ext cx="281781" cy="444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685800</xdr:colOff>
      <xdr:row>0</xdr:row>
      <xdr:rowOff>38100</xdr:rowOff>
    </xdr:from>
    <xdr:to>
      <xdr:col>3</xdr:col>
      <xdr:colOff>271895</xdr:colOff>
      <xdr:row>0</xdr:row>
      <xdr:rowOff>471055</xdr:rowOff>
    </xdr:to>
    <xdr:sp macro="" textlink="">
      <xdr:nvSpPr>
        <xdr:cNvPr id="3" name="Ellipse 2">
          <a:extLst>
            <a:ext uri="{FF2B5EF4-FFF2-40B4-BE49-F238E27FC236}">
              <a16:creationId xmlns:a16="http://schemas.microsoft.com/office/drawing/2014/main" id="{00000000-0008-0000-0400-000003000000}"/>
            </a:ext>
          </a:extLst>
        </xdr:cNvPr>
        <xdr:cNvSpPr/>
      </xdr:nvSpPr>
      <xdr:spPr>
        <a:xfrm>
          <a:off x="1771650" y="38100"/>
          <a:ext cx="424295" cy="432955"/>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accent1">
                  <a:lumMod val="75000"/>
                </a:schemeClr>
              </a:solidFill>
            </a:rPr>
            <a:t>4</a:t>
          </a:r>
        </a:p>
      </xdr:txBody>
    </xdr:sp>
    <xdr:clientData/>
  </xdr:twoCellAnchor>
  <xdr:twoCellAnchor>
    <xdr:from>
      <xdr:col>6</xdr:col>
      <xdr:colOff>447675</xdr:colOff>
      <xdr:row>0</xdr:row>
      <xdr:rowOff>133350</xdr:rowOff>
    </xdr:from>
    <xdr:to>
      <xdr:col>7</xdr:col>
      <xdr:colOff>657224</xdr:colOff>
      <xdr:row>0</xdr:row>
      <xdr:rowOff>466725</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4886325" y="133350"/>
          <a:ext cx="104774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solidFill>
                <a:schemeClr val="bg1"/>
              </a:solidFill>
            </a:rPr>
            <a:t>2019-2020</a:t>
          </a:r>
        </a:p>
      </xdr:txBody>
    </xdr:sp>
    <xdr:clientData/>
  </xdr:twoCellAnchor>
  <xdr:twoCellAnchor editAs="oneCell">
    <xdr:from>
      <xdr:col>0</xdr:col>
      <xdr:colOff>228601</xdr:colOff>
      <xdr:row>0</xdr:row>
      <xdr:rowOff>76200</xdr:rowOff>
    </xdr:from>
    <xdr:to>
      <xdr:col>1</xdr:col>
      <xdr:colOff>207027</xdr:colOff>
      <xdr:row>0</xdr:row>
      <xdr:rowOff>432827</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1" y="76200"/>
          <a:ext cx="226076" cy="356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chard/Dropbox/PIECES%20DOSSIER%20LABEL%20EDR%201718/BRETAGNE/7686P%20-%20SAINT%20PERE%20RC%20-/St%20P&#232;re%20(Labellisat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ssier"/>
      <sheetName val="Données"/>
    </sheetNames>
    <sheetDataSet>
      <sheetData sheetId="0"/>
      <sheetData sheetId="1">
        <row r="3">
          <cell r="G3" t="str">
            <v>Toujours</v>
          </cell>
        </row>
        <row r="4">
          <cell r="G4" t="str">
            <v>Souvent</v>
          </cell>
        </row>
        <row r="5">
          <cell r="G5" t="str">
            <v>Peu</v>
          </cell>
        </row>
        <row r="6">
          <cell r="G6" t="str">
            <v>Jamais</v>
          </cell>
        </row>
      </sheetData>
    </sheetDataSet>
  </externalBook>
</externalLink>
</file>

<file path=xl/theme/theme1.xml><?xml version="1.0" encoding="utf-8"?>
<a:theme xmlns:a="http://schemas.openxmlformats.org/drawingml/2006/main" name="Thème Office">
  <a:themeElements>
    <a:clrScheme name="Sillage">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E25"/>
  <sheetViews>
    <sheetView tabSelected="1" zoomScale="70" zoomScaleNormal="70" workbookViewId="0">
      <selection activeCell="B5" sqref="B5:O9"/>
    </sheetView>
  </sheetViews>
  <sheetFormatPr baseColWidth="10" defaultRowHeight="15" x14ac:dyDescent="0.25"/>
  <cols>
    <col min="1" max="1" width="3.85546875" style="7" customWidth="1"/>
    <col min="2" max="2" width="24.7109375" style="7" customWidth="1"/>
    <col min="3" max="15" width="5.5703125" style="7" customWidth="1"/>
    <col min="16" max="16" width="3.85546875" style="7" customWidth="1"/>
    <col min="17" max="17" width="32.140625" style="7" customWidth="1"/>
    <col min="18" max="33" width="5.5703125" style="7" customWidth="1"/>
    <col min="34" max="16384" width="11.42578125" style="7"/>
  </cols>
  <sheetData>
    <row r="1" spans="1:31" ht="84" customHeight="1" x14ac:dyDescent="0.25">
      <c r="A1" s="205" t="s">
        <v>464</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row>
    <row r="2" spans="1:31" ht="16.5" customHeight="1" thickBot="1" x14ac:dyDescent="0.3">
      <c r="A2" s="15"/>
      <c r="B2" s="97"/>
      <c r="C2" s="97"/>
      <c r="D2" s="97"/>
      <c r="E2" s="97"/>
      <c r="F2" s="97"/>
      <c r="G2" s="97"/>
      <c r="H2" s="97"/>
      <c r="I2" s="97"/>
      <c r="J2" s="15"/>
      <c r="K2" s="15"/>
      <c r="L2" s="15"/>
      <c r="M2" s="204"/>
      <c r="N2" s="204"/>
      <c r="O2" s="204"/>
      <c r="P2" s="204"/>
      <c r="Q2" s="204"/>
      <c r="R2" s="204"/>
      <c r="S2" s="204"/>
      <c r="T2" s="204"/>
      <c r="U2" s="204"/>
      <c r="V2" s="204"/>
      <c r="W2" s="204"/>
      <c r="X2" s="204"/>
      <c r="Y2" s="204"/>
      <c r="Z2" s="204"/>
      <c r="AA2" s="204"/>
      <c r="AB2" s="204"/>
      <c r="AC2" s="204"/>
      <c r="AD2" s="204"/>
      <c r="AE2" s="204"/>
    </row>
    <row r="3" spans="1:31" s="14" customFormat="1" ht="19.5" customHeight="1" thickBot="1" x14ac:dyDescent="0.3">
      <c r="A3" s="26"/>
      <c r="B3" s="207" t="s">
        <v>378</v>
      </c>
      <c r="C3" s="208"/>
      <c r="D3" s="208"/>
      <c r="E3" s="208"/>
      <c r="F3" s="208"/>
      <c r="G3" s="208"/>
      <c r="H3" s="208"/>
      <c r="I3" s="208"/>
      <c r="J3" s="208"/>
      <c r="K3" s="208"/>
      <c r="L3" s="208"/>
      <c r="M3" s="208"/>
      <c r="N3" s="208"/>
      <c r="O3" s="209"/>
      <c r="P3" s="26"/>
      <c r="Q3" s="207" t="s">
        <v>445</v>
      </c>
      <c r="R3" s="208"/>
      <c r="S3" s="208"/>
      <c r="T3" s="208"/>
      <c r="U3" s="208"/>
      <c r="V3" s="208"/>
      <c r="W3" s="208"/>
      <c r="X3" s="208"/>
      <c r="Y3" s="208"/>
      <c r="Z3" s="208"/>
      <c r="AA3" s="208"/>
      <c r="AB3" s="208"/>
      <c r="AC3" s="208"/>
      <c r="AD3" s="209"/>
      <c r="AE3" s="15"/>
    </row>
    <row r="4" spans="1:31" ht="16.5" customHeight="1" thickBot="1" x14ac:dyDescent="0.3">
      <c r="A4" s="15"/>
      <c r="B4" s="97"/>
      <c r="C4" s="97"/>
      <c r="D4" s="97"/>
      <c r="E4" s="97"/>
      <c r="F4" s="97"/>
      <c r="G4" s="97"/>
      <c r="H4" s="97"/>
      <c r="I4" s="97"/>
      <c r="J4" s="15"/>
      <c r="K4" s="15"/>
      <c r="L4" s="15"/>
      <c r="M4" s="15"/>
      <c r="N4" s="15"/>
      <c r="O4" s="15"/>
      <c r="P4" s="15"/>
      <c r="Q4" s="15"/>
      <c r="R4" s="15"/>
      <c r="S4" s="15"/>
      <c r="T4" s="15"/>
      <c r="U4" s="15"/>
      <c r="V4" s="15"/>
      <c r="W4" s="15"/>
      <c r="X4" s="15"/>
      <c r="Y4" s="15"/>
      <c r="Z4" s="15"/>
      <c r="AA4" s="15"/>
      <c r="AB4" s="15"/>
      <c r="AC4" s="15"/>
      <c r="AD4" s="15"/>
      <c r="AE4" s="15"/>
    </row>
    <row r="5" spans="1:31" ht="34.5" customHeight="1" x14ac:dyDescent="0.25">
      <c r="A5" s="15"/>
      <c r="B5" s="218" t="s">
        <v>448</v>
      </c>
      <c r="C5" s="219"/>
      <c r="D5" s="219"/>
      <c r="E5" s="219"/>
      <c r="F5" s="219"/>
      <c r="G5" s="219"/>
      <c r="H5" s="219"/>
      <c r="I5" s="219"/>
      <c r="J5" s="219"/>
      <c r="K5" s="219"/>
      <c r="L5" s="219"/>
      <c r="M5" s="219"/>
      <c r="N5" s="219"/>
      <c r="O5" s="220"/>
      <c r="P5" s="99"/>
      <c r="Q5" s="196"/>
      <c r="R5" s="196"/>
      <c r="S5" s="196"/>
      <c r="T5" s="196"/>
      <c r="U5" s="196"/>
      <c r="V5" s="196"/>
      <c r="W5" s="196"/>
      <c r="X5" s="196"/>
      <c r="Y5" s="196"/>
      <c r="Z5" s="196"/>
      <c r="AA5" s="196"/>
      <c r="AB5" s="196"/>
      <c r="AC5" s="196"/>
      <c r="AD5" s="196"/>
      <c r="AE5" s="15"/>
    </row>
    <row r="6" spans="1:31" ht="34.5" customHeight="1" x14ac:dyDescent="0.25">
      <c r="A6" s="15"/>
      <c r="B6" s="226"/>
      <c r="C6" s="227"/>
      <c r="D6" s="227"/>
      <c r="E6" s="227"/>
      <c r="F6" s="227"/>
      <c r="G6" s="227"/>
      <c r="H6" s="227"/>
      <c r="I6" s="227"/>
      <c r="J6" s="227"/>
      <c r="K6" s="227"/>
      <c r="L6" s="227"/>
      <c r="M6" s="227"/>
      <c r="N6" s="227"/>
      <c r="O6" s="228"/>
      <c r="P6" s="99"/>
      <c r="Q6" s="200"/>
      <c r="R6" s="196"/>
      <c r="S6" s="196"/>
      <c r="T6" s="196"/>
      <c r="U6" s="196"/>
      <c r="V6" s="196"/>
      <c r="W6" s="196"/>
      <c r="X6" s="196"/>
      <c r="Y6" s="196"/>
      <c r="Z6" s="196"/>
      <c r="AA6" s="196"/>
      <c r="AB6" s="196"/>
      <c r="AC6" s="196"/>
      <c r="AD6" s="196"/>
      <c r="AE6" s="15"/>
    </row>
    <row r="7" spans="1:31" ht="34.5" customHeight="1" x14ac:dyDescent="0.25">
      <c r="A7" s="15"/>
      <c r="B7" s="226"/>
      <c r="C7" s="227"/>
      <c r="D7" s="227"/>
      <c r="E7" s="227"/>
      <c r="F7" s="227"/>
      <c r="G7" s="227"/>
      <c r="H7" s="227"/>
      <c r="I7" s="227"/>
      <c r="J7" s="227"/>
      <c r="K7" s="227"/>
      <c r="L7" s="227"/>
      <c r="M7" s="227"/>
      <c r="N7" s="227"/>
      <c r="O7" s="228"/>
      <c r="P7" s="100"/>
      <c r="Q7" s="196"/>
      <c r="R7" s="196"/>
      <c r="S7" s="196"/>
      <c r="T7" s="196"/>
      <c r="U7" s="196"/>
      <c r="V7" s="196"/>
      <c r="W7" s="196"/>
      <c r="X7" s="196"/>
      <c r="Y7" s="196"/>
      <c r="Z7" s="196"/>
      <c r="AA7" s="196"/>
      <c r="AB7" s="196"/>
      <c r="AC7" s="196"/>
      <c r="AD7" s="196"/>
      <c r="AE7" s="15"/>
    </row>
    <row r="8" spans="1:31" s="14" customFormat="1" ht="34.5" customHeight="1" x14ac:dyDescent="0.25">
      <c r="A8" s="26"/>
      <c r="B8" s="226"/>
      <c r="C8" s="227"/>
      <c r="D8" s="227"/>
      <c r="E8" s="227"/>
      <c r="F8" s="227"/>
      <c r="G8" s="227"/>
      <c r="H8" s="227"/>
      <c r="I8" s="227"/>
      <c r="J8" s="227"/>
      <c r="K8" s="227"/>
      <c r="L8" s="227"/>
      <c r="M8" s="227"/>
      <c r="N8" s="227"/>
      <c r="O8" s="228"/>
      <c r="P8" s="100"/>
      <c r="Q8" s="196"/>
      <c r="R8" s="196"/>
      <c r="S8" s="196"/>
      <c r="T8" s="196"/>
      <c r="U8" s="196"/>
      <c r="V8" s="196"/>
      <c r="W8" s="196"/>
      <c r="X8" s="196"/>
      <c r="Y8" s="196"/>
      <c r="Z8" s="196"/>
      <c r="AA8" s="196"/>
      <c r="AB8" s="196"/>
      <c r="AC8" s="196"/>
      <c r="AD8" s="196"/>
      <c r="AE8" s="15"/>
    </row>
    <row r="9" spans="1:31" s="14" customFormat="1" ht="34.5" customHeight="1" x14ac:dyDescent="0.25">
      <c r="A9" s="26"/>
      <c r="B9" s="226"/>
      <c r="C9" s="227"/>
      <c r="D9" s="227"/>
      <c r="E9" s="227"/>
      <c r="F9" s="227"/>
      <c r="G9" s="227"/>
      <c r="H9" s="227"/>
      <c r="I9" s="227"/>
      <c r="J9" s="227"/>
      <c r="K9" s="227"/>
      <c r="L9" s="227"/>
      <c r="M9" s="227"/>
      <c r="N9" s="227"/>
      <c r="O9" s="228"/>
      <c r="P9" s="100"/>
      <c r="Q9" s="196"/>
      <c r="R9" s="196"/>
      <c r="S9" s="196"/>
      <c r="T9" s="196"/>
      <c r="U9" s="196"/>
      <c r="V9" s="196"/>
      <c r="W9" s="196"/>
      <c r="X9" s="196"/>
      <c r="Y9" s="196"/>
      <c r="Z9" s="196"/>
      <c r="AA9" s="196"/>
      <c r="AB9" s="196"/>
      <c r="AC9" s="196"/>
      <c r="AD9" s="196"/>
      <c r="AE9" s="15"/>
    </row>
    <row r="10" spans="1:31" s="14" customFormat="1" ht="34.5" customHeight="1" x14ac:dyDescent="0.25">
      <c r="A10" s="26"/>
      <c r="B10" s="240" t="s">
        <v>381</v>
      </c>
      <c r="C10" s="241"/>
      <c r="D10" s="241"/>
      <c r="E10" s="241"/>
      <c r="F10" s="109"/>
      <c r="G10" s="109"/>
      <c r="H10" s="109"/>
      <c r="I10" s="109"/>
      <c r="J10" s="109"/>
      <c r="K10" s="109"/>
      <c r="L10" s="109"/>
      <c r="M10" s="109"/>
      <c r="N10" s="109"/>
      <c r="O10" s="110"/>
      <c r="P10" s="100"/>
      <c r="Q10" s="196"/>
      <c r="R10" s="196"/>
      <c r="S10" s="196"/>
      <c r="T10" s="196"/>
      <c r="U10" s="196"/>
      <c r="V10" s="196"/>
      <c r="W10" s="196"/>
      <c r="X10" s="196"/>
      <c r="Y10" s="196"/>
      <c r="Z10" s="196"/>
      <c r="AA10" s="196"/>
      <c r="AB10" s="196"/>
      <c r="AC10" s="196"/>
      <c r="AD10" s="196"/>
      <c r="AE10" s="15"/>
    </row>
    <row r="11" spans="1:31" s="14" customFormat="1" ht="16.5" customHeight="1" x14ac:dyDescent="0.25">
      <c r="A11" s="26"/>
      <c r="B11" s="221" t="s">
        <v>183</v>
      </c>
      <c r="C11" s="222"/>
      <c r="D11" s="222"/>
      <c r="E11" s="222"/>
      <c r="F11" s="222"/>
      <c r="G11" s="222"/>
      <c r="H11" s="222"/>
      <c r="I11" s="222"/>
      <c r="J11" s="222"/>
      <c r="K11" s="222"/>
      <c r="L11" s="222"/>
      <c r="M11" s="222"/>
      <c r="N11" s="222"/>
      <c r="O11" s="223"/>
      <c r="P11" s="100"/>
      <c r="Q11" s="15"/>
      <c r="R11" s="15"/>
      <c r="S11" s="15"/>
      <c r="T11" s="15"/>
      <c r="U11" s="15"/>
      <c r="V11" s="15"/>
      <c r="W11" s="15"/>
      <c r="X11" s="15"/>
      <c r="Y11" s="15"/>
      <c r="Z11" s="15"/>
      <c r="AA11" s="15"/>
      <c r="AB11" s="15"/>
      <c r="AC11" s="15"/>
      <c r="AD11" s="15"/>
      <c r="AE11" s="15"/>
    </row>
    <row r="12" spans="1:31" s="14" customFormat="1" ht="16.5" customHeight="1" thickBot="1" x14ac:dyDescent="0.3">
      <c r="A12" s="26"/>
      <c r="B12" s="221" t="s">
        <v>375</v>
      </c>
      <c r="C12" s="222"/>
      <c r="D12" s="222"/>
      <c r="E12" s="222"/>
      <c r="F12" s="222"/>
      <c r="G12" s="222"/>
      <c r="H12" s="222"/>
      <c r="I12" s="222"/>
      <c r="J12" s="222"/>
      <c r="K12" s="222"/>
      <c r="L12" s="222"/>
      <c r="M12" s="222"/>
      <c r="N12" s="222"/>
      <c r="O12" s="223"/>
      <c r="P12" s="26"/>
      <c r="Q12" s="196"/>
      <c r="R12" s="196"/>
      <c r="S12" s="196"/>
      <c r="T12" s="196"/>
      <c r="U12" s="196"/>
      <c r="V12" s="196"/>
      <c r="W12" s="196"/>
      <c r="X12" s="196"/>
      <c r="Y12" s="196"/>
      <c r="Z12" s="196"/>
      <c r="AA12" s="196"/>
      <c r="AB12" s="196"/>
      <c r="AC12" s="196"/>
      <c r="AD12" s="196"/>
      <c r="AE12" s="210"/>
    </row>
    <row r="13" spans="1:31" ht="16.5" customHeight="1" thickBot="1" x14ac:dyDescent="0.3">
      <c r="A13" s="15"/>
      <c r="B13" s="221" t="s">
        <v>384</v>
      </c>
      <c r="C13" s="222"/>
      <c r="D13" s="222"/>
      <c r="E13" s="222"/>
      <c r="F13" s="222"/>
      <c r="G13" s="222"/>
      <c r="H13" s="222"/>
      <c r="I13" s="222"/>
      <c r="J13" s="222"/>
      <c r="K13" s="222"/>
      <c r="L13" s="222"/>
      <c r="M13" s="222"/>
      <c r="N13" s="222"/>
      <c r="O13" s="223"/>
      <c r="P13" s="103"/>
      <c r="Q13" s="207" t="s">
        <v>446</v>
      </c>
      <c r="R13" s="208"/>
      <c r="S13" s="208"/>
      <c r="T13" s="208"/>
      <c r="U13" s="208"/>
      <c r="V13" s="208"/>
      <c r="W13" s="208"/>
      <c r="X13" s="208"/>
      <c r="Y13" s="208"/>
      <c r="Z13" s="208"/>
      <c r="AA13" s="208"/>
      <c r="AB13" s="208"/>
      <c r="AC13" s="208"/>
      <c r="AD13" s="209"/>
      <c r="AE13" s="210"/>
    </row>
    <row r="14" spans="1:31" ht="16.5" customHeight="1" thickBot="1" x14ac:dyDescent="0.3">
      <c r="A14" s="15"/>
      <c r="B14" s="221" t="s">
        <v>376</v>
      </c>
      <c r="C14" s="222"/>
      <c r="D14" s="222"/>
      <c r="E14" s="222"/>
      <c r="F14" s="222"/>
      <c r="G14" s="222"/>
      <c r="H14" s="222"/>
      <c r="I14" s="222"/>
      <c r="J14" s="222"/>
      <c r="K14" s="222"/>
      <c r="L14" s="222"/>
      <c r="M14" s="222"/>
      <c r="N14" s="222"/>
      <c r="O14" s="223"/>
      <c r="P14" s="15"/>
      <c r="Q14" s="196"/>
      <c r="R14" s="196"/>
      <c r="S14" s="196"/>
      <c r="T14" s="196"/>
      <c r="U14" s="196"/>
      <c r="V14" s="196"/>
      <c r="W14" s="196"/>
      <c r="X14" s="196"/>
      <c r="Y14" s="196"/>
      <c r="Z14" s="196"/>
      <c r="AA14" s="196"/>
      <c r="AB14" s="196"/>
      <c r="AC14" s="196"/>
      <c r="AD14" s="196"/>
      <c r="AE14" s="210"/>
    </row>
    <row r="15" spans="1:31" ht="16.5" customHeight="1" thickBot="1" x14ac:dyDescent="0.3">
      <c r="A15" s="15"/>
      <c r="B15" s="232" t="s">
        <v>377</v>
      </c>
      <c r="C15" s="233"/>
      <c r="D15" s="233"/>
      <c r="E15" s="233"/>
      <c r="F15" s="233"/>
      <c r="G15" s="233"/>
      <c r="H15" s="233"/>
      <c r="I15" s="233"/>
      <c r="J15" s="233"/>
      <c r="K15" s="233"/>
      <c r="L15" s="233"/>
      <c r="M15" s="233"/>
      <c r="N15" s="233"/>
      <c r="O15" s="234"/>
      <c r="P15" s="15"/>
      <c r="Q15" s="218" t="s">
        <v>449</v>
      </c>
      <c r="R15" s="219"/>
      <c r="S15" s="219"/>
      <c r="T15" s="219"/>
      <c r="U15" s="219"/>
      <c r="V15" s="219"/>
      <c r="W15" s="219"/>
      <c r="X15" s="219"/>
      <c r="Y15" s="219"/>
      <c r="Z15" s="219"/>
      <c r="AA15" s="219"/>
      <c r="AB15" s="219"/>
      <c r="AC15" s="219"/>
      <c r="AD15" s="220"/>
      <c r="AE15" s="210"/>
    </row>
    <row r="16" spans="1:31" ht="16.5" customHeight="1" thickBot="1" x14ac:dyDescent="0.3">
      <c r="A16" s="15"/>
      <c r="B16" s="15"/>
      <c r="C16" s="15"/>
      <c r="D16" s="15"/>
      <c r="E16" s="15"/>
      <c r="F16" s="15"/>
      <c r="G16" s="15"/>
      <c r="H16" s="15"/>
      <c r="I16" s="102"/>
      <c r="J16" s="26"/>
      <c r="K16" s="26"/>
      <c r="L16" s="26"/>
      <c r="M16" s="26"/>
      <c r="N16" s="26"/>
      <c r="O16" s="26"/>
      <c r="P16" s="15"/>
      <c r="Q16" s="226"/>
      <c r="R16" s="227"/>
      <c r="S16" s="227"/>
      <c r="T16" s="227"/>
      <c r="U16" s="227"/>
      <c r="V16" s="227"/>
      <c r="W16" s="227"/>
      <c r="X16" s="227"/>
      <c r="Y16" s="227"/>
      <c r="Z16" s="227"/>
      <c r="AA16" s="227"/>
      <c r="AB16" s="227"/>
      <c r="AC16" s="227"/>
      <c r="AD16" s="228"/>
      <c r="AE16" s="210"/>
    </row>
    <row r="17" spans="1:31" s="14" customFormat="1" ht="18" customHeight="1" thickBot="1" x14ac:dyDescent="0.3">
      <c r="A17" s="26"/>
      <c r="B17" s="207" t="s">
        <v>374</v>
      </c>
      <c r="C17" s="208"/>
      <c r="D17" s="208"/>
      <c r="E17" s="208"/>
      <c r="F17" s="208"/>
      <c r="G17" s="208"/>
      <c r="H17" s="208"/>
      <c r="I17" s="208"/>
      <c r="J17" s="208"/>
      <c r="K17" s="208"/>
      <c r="L17" s="208"/>
      <c r="M17" s="208"/>
      <c r="N17" s="208"/>
      <c r="O17" s="209"/>
      <c r="P17" s="26"/>
      <c r="Q17" s="226"/>
      <c r="R17" s="227"/>
      <c r="S17" s="227"/>
      <c r="T17" s="227"/>
      <c r="U17" s="227"/>
      <c r="V17" s="227"/>
      <c r="W17" s="227"/>
      <c r="X17" s="227"/>
      <c r="Y17" s="227"/>
      <c r="Z17" s="227"/>
      <c r="AA17" s="227"/>
      <c r="AB17" s="227"/>
      <c r="AC17" s="227"/>
      <c r="AD17" s="228"/>
      <c r="AE17" s="210"/>
    </row>
    <row r="18" spans="1:31" s="14" customFormat="1" ht="18" customHeight="1" thickBot="1" x14ac:dyDescent="0.3">
      <c r="A18" s="26"/>
      <c r="B18" s="97"/>
      <c r="C18" s="97"/>
      <c r="D18" s="97"/>
      <c r="E18" s="97"/>
      <c r="F18" s="97"/>
      <c r="G18" s="97"/>
      <c r="H18" s="97"/>
      <c r="I18" s="15"/>
      <c r="J18" s="15"/>
      <c r="K18" s="15"/>
      <c r="L18" s="15"/>
      <c r="M18" s="15"/>
      <c r="N18" s="15"/>
      <c r="O18" s="15"/>
      <c r="P18" s="26"/>
      <c r="Q18" s="226"/>
      <c r="R18" s="227"/>
      <c r="S18" s="227"/>
      <c r="T18" s="227"/>
      <c r="U18" s="227"/>
      <c r="V18" s="227"/>
      <c r="W18" s="227"/>
      <c r="X18" s="227"/>
      <c r="Y18" s="227"/>
      <c r="Z18" s="227"/>
      <c r="AA18" s="227"/>
      <c r="AB18" s="227"/>
      <c r="AC18" s="227"/>
      <c r="AD18" s="228"/>
      <c r="AE18" s="210"/>
    </row>
    <row r="19" spans="1:31" s="14" customFormat="1" ht="99.75" customHeight="1" thickBot="1" x14ac:dyDescent="0.3">
      <c r="A19" s="26"/>
      <c r="B19" s="218" t="s">
        <v>383</v>
      </c>
      <c r="C19" s="219"/>
      <c r="D19" s="219"/>
      <c r="E19" s="219"/>
      <c r="F19" s="219"/>
      <c r="G19" s="219"/>
      <c r="H19" s="219"/>
      <c r="I19" s="219"/>
      <c r="J19" s="219"/>
      <c r="K19" s="219"/>
      <c r="L19" s="219"/>
      <c r="M19" s="219"/>
      <c r="N19" s="219"/>
      <c r="O19" s="220"/>
      <c r="P19" s="26"/>
      <c r="Q19" s="237"/>
      <c r="R19" s="238"/>
      <c r="S19" s="238"/>
      <c r="T19" s="238"/>
      <c r="U19" s="238"/>
      <c r="V19" s="238"/>
      <c r="W19" s="238"/>
      <c r="X19" s="238"/>
      <c r="Y19" s="238"/>
      <c r="Z19" s="238"/>
      <c r="AA19" s="238"/>
      <c r="AB19" s="238"/>
      <c r="AC19" s="238"/>
      <c r="AD19" s="239"/>
      <c r="AE19" s="210"/>
    </row>
    <row r="20" spans="1:31" s="14" customFormat="1" ht="18" customHeight="1" x14ac:dyDescent="0.25">
      <c r="A20" s="26"/>
      <c r="B20" s="221" t="s">
        <v>183</v>
      </c>
      <c r="C20" s="222"/>
      <c r="D20" s="222"/>
      <c r="E20" s="222"/>
      <c r="F20" s="222"/>
      <c r="G20" s="222"/>
      <c r="H20" s="222"/>
      <c r="I20" s="7"/>
      <c r="J20" s="7"/>
      <c r="K20" s="7"/>
      <c r="L20" s="7"/>
      <c r="M20" s="7"/>
      <c r="N20" s="7"/>
      <c r="O20" s="101"/>
      <c r="P20" s="26"/>
      <c r="Q20" s="215" t="s">
        <v>465</v>
      </c>
      <c r="R20" s="216"/>
      <c r="S20" s="216"/>
      <c r="T20" s="216"/>
      <c r="U20" s="216"/>
      <c r="V20" s="216"/>
      <c r="W20" s="216"/>
      <c r="X20" s="216"/>
      <c r="Y20" s="216"/>
      <c r="Z20" s="216"/>
      <c r="AA20" s="216"/>
      <c r="AB20" s="216"/>
      <c r="AC20" s="216"/>
      <c r="AD20" s="217"/>
      <c r="AE20" s="210"/>
    </row>
    <row r="21" spans="1:31" ht="18" customHeight="1" x14ac:dyDescent="0.25">
      <c r="A21" s="210"/>
      <c r="B21" s="224" t="s">
        <v>375</v>
      </c>
      <c r="C21" s="225"/>
      <c r="D21" s="225"/>
      <c r="E21" s="225"/>
      <c r="F21" s="225"/>
      <c r="G21" s="225"/>
      <c r="H21" s="225"/>
      <c r="I21" s="98"/>
      <c r="J21" s="14"/>
      <c r="K21" s="14"/>
      <c r="L21" s="14"/>
      <c r="M21" s="14"/>
      <c r="N21" s="14"/>
      <c r="O21" s="104"/>
      <c r="P21" s="210"/>
      <c r="Q21" s="211" t="s">
        <v>458</v>
      </c>
      <c r="R21" s="212"/>
      <c r="S21" s="212"/>
      <c r="T21" s="212"/>
      <c r="U21" s="212"/>
      <c r="V21" s="212"/>
      <c r="W21" s="212"/>
      <c r="X21" s="212"/>
      <c r="Y21" s="212"/>
      <c r="Z21" s="212"/>
      <c r="AA21" s="212"/>
      <c r="AB21" s="212"/>
      <c r="AC21" s="212"/>
      <c r="AD21" s="213"/>
      <c r="AE21" s="210"/>
    </row>
    <row r="22" spans="1:31" ht="18" customHeight="1" x14ac:dyDescent="0.25">
      <c r="A22" s="210"/>
      <c r="B22" s="224" t="s">
        <v>384</v>
      </c>
      <c r="C22" s="225"/>
      <c r="D22" s="225"/>
      <c r="E22" s="225"/>
      <c r="F22" s="225"/>
      <c r="G22" s="225"/>
      <c r="H22" s="225"/>
      <c r="I22" s="98"/>
      <c r="J22" s="14"/>
      <c r="K22" s="14"/>
      <c r="L22" s="14"/>
      <c r="M22" s="14"/>
      <c r="N22" s="14"/>
      <c r="O22" s="104"/>
      <c r="P22" s="210"/>
      <c r="Q22" s="214"/>
      <c r="R22" s="212"/>
      <c r="S22" s="212"/>
      <c r="T22" s="212"/>
      <c r="U22" s="212"/>
      <c r="V22" s="212"/>
      <c r="W22" s="212"/>
      <c r="X22" s="212"/>
      <c r="Y22" s="212"/>
      <c r="Z22" s="212"/>
      <c r="AA22" s="212"/>
      <c r="AB22" s="212"/>
      <c r="AC22" s="212"/>
      <c r="AD22" s="213"/>
      <c r="AE22" s="210"/>
    </row>
    <row r="23" spans="1:31" ht="18" customHeight="1" x14ac:dyDescent="0.25">
      <c r="A23" s="210"/>
      <c r="B23" s="224" t="s">
        <v>376</v>
      </c>
      <c r="C23" s="225"/>
      <c r="D23" s="225"/>
      <c r="E23" s="225"/>
      <c r="F23" s="225"/>
      <c r="G23" s="225"/>
      <c r="H23" s="225"/>
      <c r="I23" s="98"/>
      <c r="J23" s="14"/>
      <c r="K23" s="14"/>
      <c r="L23" s="14"/>
      <c r="M23" s="14"/>
      <c r="N23" s="14"/>
      <c r="O23" s="104"/>
      <c r="P23" s="210"/>
      <c r="Q23" s="214" t="s">
        <v>439</v>
      </c>
      <c r="R23" s="212"/>
      <c r="S23" s="212"/>
      <c r="T23" s="212"/>
      <c r="U23" s="212"/>
      <c r="V23" s="212"/>
      <c r="W23" s="212"/>
      <c r="X23" s="212"/>
      <c r="Y23" s="212"/>
      <c r="Z23" s="212"/>
      <c r="AA23" s="212"/>
      <c r="AB23" s="212"/>
      <c r="AC23" s="212"/>
      <c r="AD23" s="213"/>
      <c r="AE23" s="210"/>
    </row>
    <row r="24" spans="1:31" ht="18" customHeight="1" thickBot="1" x14ac:dyDescent="0.3">
      <c r="A24" s="210"/>
      <c r="B24" s="235" t="s">
        <v>377</v>
      </c>
      <c r="C24" s="236"/>
      <c r="D24" s="236"/>
      <c r="E24" s="236"/>
      <c r="F24" s="236"/>
      <c r="G24" s="236"/>
      <c r="H24" s="105"/>
      <c r="I24" s="106"/>
      <c r="J24" s="107"/>
      <c r="K24" s="107"/>
      <c r="L24" s="107"/>
      <c r="M24" s="107"/>
      <c r="N24" s="107"/>
      <c r="O24" s="108"/>
      <c r="P24" s="210"/>
      <c r="Q24" s="229"/>
      <c r="R24" s="230"/>
      <c r="S24" s="230"/>
      <c r="T24" s="230"/>
      <c r="U24" s="230"/>
      <c r="V24" s="230"/>
      <c r="W24" s="230"/>
      <c r="X24" s="230"/>
      <c r="Y24" s="230"/>
      <c r="Z24" s="230"/>
      <c r="AA24" s="230"/>
      <c r="AB24" s="230"/>
      <c r="AC24" s="230"/>
      <c r="AD24" s="231"/>
      <c r="AE24" s="210"/>
    </row>
    <row r="25" spans="1:31" x14ac:dyDescent="0.25">
      <c r="A25" s="210"/>
      <c r="B25" s="15"/>
      <c r="C25" s="15"/>
      <c r="D25" s="15"/>
      <c r="E25" s="15"/>
      <c r="F25" s="15"/>
      <c r="G25" s="15"/>
      <c r="H25" s="15"/>
      <c r="I25" s="15"/>
      <c r="J25" s="15"/>
      <c r="K25" s="15"/>
      <c r="L25" s="15"/>
      <c r="M25" s="15"/>
      <c r="N25" s="15"/>
      <c r="O25" s="15"/>
      <c r="P25" s="210"/>
      <c r="Q25" s="15"/>
      <c r="R25" s="15"/>
      <c r="S25" s="15"/>
      <c r="T25" s="15"/>
      <c r="U25" s="15"/>
      <c r="V25" s="15"/>
      <c r="W25" s="15"/>
      <c r="X25" s="15"/>
      <c r="Y25" s="15"/>
      <c r="Z25" s="15"/>
      <c r="AA25" s="15"/>
      <c r="AB25" s="15"/>
      <c r="AC25" s="15"/>
      <c r="AD25" s="15"/>
      <c r="AE25" s="210"/>
    </row>
  </sheetData>
  <sheetProtection algorithmName="SHA-512" hashValue="zLAP/6HITZxU6vleu0XL5ZR5aQFdKeOKbhWOLHTimJ6h9kbM5P00oMsym7sNBogQYQNtm/YJQie621mZQ8gKnQ==" saltValue="aTeXBqnvYil7ZpDewghxIw==" spinCount="100000" sheet="1" objects="1" scenarios="1"/>
  <mergeCells count="26">
    <mergeCell ref="B5:O9"/>
    <mergeCell ref="Q23:AD24"/>
    <mergeCell ref="B14:O14"/>
    <mergeCell ref="B15:O15"/>
    <mergeCell ref="B23:H23"/>
    <mergeCell ref="B24:G24"/>
    <mergeCell ref="B20:H20"/>
    <mergeCell ref="Q15:AD19"/>
    <mergeCell ref="Q13:AD13"/>
    <mergeCell ref="B10:E10"/>
    <mergeCell ref="M2:AE2"/>
    <mergeCell ref="A1:AE1"/>
    <mergeCell ref="B3:O3"/>
    <mergeCell ref="P21:P25"/>
    <mergeCell ref="A21:A25"/>
    <mergeCell ref="AE12:AE25"/>
    <mergeCell ref="Q21:AD22"/>
    <mergeCell ref="Q20:AD20"/>
    <mergeCell ref="B19:O19"/>
    <mergeCell ref="B12:O12"/>
    <mergeCell ref="B13:O13"/>
    <mergeCell ref="B17:O17"/>
    <mergeCell ref="B21:H21"/>
    <mergeCell ref="B22:H22"/>
    <mergeCell ref="Q3:AD3"/>
    <mergeCell ref="B11:O11"/>
  </mergeCells>
  <hyperlinks>
    <hyperlink ref="B21" location="'2. Grille Auto Evaluation'!A1" display="'2. Grille Auto Evaluation'!A1"/>
    <hyperlink ref="B22" location="'3. Compte rendu'!A1" display="'3. Compte rendu'!A1"/>
    <hyperlink ref="B24" location="'4. Synthèse'!A1" display="'4. Synthèse'!A1"/>
    <hyperlink ref="B20:H20" location="'1. Fiche identité EDR'!Zone_d_impression" display="1. Fiche d'identité"/>
    <hyperlink ref="B11:H11" location="'1. Fiche identité EDR'!Zone_d_impression" display="1. Fiche d'identité"/>
    <hyperlink ref="B15" location="'4. Synthèse'!A1" display="'4. Synthèse'!A1"/>
    <hyperlink ref="B13" location="'3. Compte rendu'!A1" display="'3. Compte rendu'!A1"/>
    <hyperlink ref="B12" location="'2. Grille Auto Evaluation'!A1" display="'2. Grille Auto Evaluation'!A1"/>
  </hyperlinks>
  <pageMargins left="0" right="0" top="0.35433070866141736" bottom="0.35433070866141736" header="0.31496062992125984" footer="0.31496062992125984"/>
  <pageSetup paperSize="9" scale="67" orientation="landscape" r:id="rId1"/>
  <headerFooter>
    <oddFooter>&amp;LFédération Française de Rugby&amp;C2019-2020&amp;R&amp;P</oddFooter>
  </headerFooter>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186"/>
  <sheetViews>
    <sheetView zoomScale="80" zoomScaleNormal="80" workbookViewId="0">
      <selection activeCell="E9" sqref="E9:F9"/>
    </sheetView>
  </sheetViews>
  <sheetFormatPr baseColWidth="10" defaultRowHeight="15" x14ac:dyDescent="0.25"/>
  <cols>
    <col min="1" max="1" width="3.7109375" style="1" customWidth="1"/>
    <col min="2" max="2" width="15.28515625" style="1" customWidth="1"/>
    <col min="3" max="3" width="9.28515625" style="1" customWidth="1"/>
    <col min="4" max="4" width="2" style="1" customWidth="1"/>
    <col min="5" max="5" width="15.42578125" style="1" customWidth="1"/>
    <col min="6" max="6" width="18.85546875" style="1" customWidth="1"/>
    <col min="7" max="7" width="2.5703125" style="1" customWidth="1"/>
    <col min="8" max="8" width="13.28515625" style="1" customWidth="1"/>
    <col min="9" max="9" width="8.85546875" style="1" customWidth="1"/>
    <col min="10" max="10" width="2" style="1" customWidth="1"/>
    <col min="11" max="11" width="17.85546875" style="1" customWidth="1"/>
    <col min="12" max="12" width="3.7109375" style="1" customWidth="1"/>
    <col min="13" max="14" width="15.5703125" style="1" customWidth="1"/>
    <col min="15" max="16384" width="11.42578125" style="1"/>
  </cols>
  <sheetData>
    <row r="1" spans="1:13" ht="39.75" customHeight="1" thickBot="1" x14ac:dyDescent="0.3">
      <c r="A1" s="267" t="s">
        <v>216</v>
      </c>
      <c r="B1" s="268"/>
      <c r="C1" s="268"/>
      <c r="D1" s="268"/>
      <c r="E1" s="268"/>
      <c r="F1" s="268"/>
      <c r="G1" s="268"/>
      <c r="H1" s="268"/>
      <c r="I1" s="268"/>
      <c r="J1" s="268"/>
      <c r="K1" s="268"/>
      <c r="L1" s="269"/>
      <c r="M1" s="175"/>
    </row>
    <row r="2" spans="1:13" x14ac:dyDescent="0.25">
      <c r="A2" s="270"/>
      <c r="B2" s="271"/>
      <c r="C2" s="271"/>
      <c r="D2" s="271"/>
      <c r="E2" s="271"/>
      <c r="F2" s="271"/>
      <c r="G2" s="271"/>
      <c r="H2" s="271"/>
      <c r="I2" s="271"/>
      <c r="J2" s="271"/>
      <c r="K2" s="271"/>
      <c r="L2" s="272"/>
      <c r="M2" s="176"/>
    </row>
    <row r="3" spans="1:13" ht="19.5" customHeight="1" x14ac:dyDescent="0.25">
      <c r="A3" s="66"/>
      <c r="B3" s="254" t="s">
        <v>220</v>
      </c>
      <c r="C3" s="254"/>
      <c r="D3" s="254"/>
      <c r="E3" s="254"/>
      <c r="F3" s="254"/>
      <c r="G3" s="254"/>
      <c r="H3" s="254"/>
      <c r="I3" s="254"/>
      <c r="J3" s="254"/>
      <c r="K3" s="254"/>
      <c r="L3" s="67"/>
      <c r="M3" s="177"/>
    </row>
    <row r="4" spans="1:13" x14ac:dyDescent="0.25">
      <c r="A4" s="242"/>
      <c r="B4" s="210"/>
      <c r="C4" s="210"/>
      <c r="D4" s="210"/>
      <c r="E4" s="210"/>
      <c r="F4" s="210"/>
      <c r="G4" s="210"/>
      <c r="H4" s="210"/>
      <c r="I4" s="210"/>
      <c r="J4" s="210"/>
      <c r="K4" s="210"/>
      <c r="L4" s="243"/>
      <c r="M4" s="176"/>
    </row>
    <row r="5" spans="1:13" x14ac:dyDescent="0.25">
      <c r="A5" s="17"/>
      <c r="B5" s="247" t="s">
        <v>197</v>
      </c>
      <c r="C5" s="247"/>
      <c r="D5" s="15"/>
      <c r="E5" s="248"/>
      <c r="F5" s="248"/>
      <c r="G5" s="15"/>
      <c r="H5" s="247" t="s">
        <v>198</v>
      </c>
      <c r="I5" s="247"/>
      <c r="J5" s="15"/>
      <c r="K5" s="192"/>
      <c r="L5" s="16"/>
      <c r="M5" s="176"/>
    </row>
    <row r="6" spans="1:13" x14ac:dyDescent="0.25">
      <c r="A6" s="17"/>
      <c r="B6" s="15"/>
      <c r="C6" s="15"/>
      <c r="D6" s="15"/>
      <c r="E6" s="15"/>
      <c r="F6" s="15"/>
      <c r="G6" s="15"/>
      <c r="H6" s="15"/>
      <c r="I6" s="15"/>
      <c r="J6" s="15"/>
      <c r="K6" s="15"/>
      <c r="L6" s="16"/>
      <c r="M6" s="176"/>
    </row>
    <row r="7" spans="1:13" x14ac:dyDescent="0.25">
      <c r="A7" s="17"/>
      <c r="B7" s="247" t="s">
        <v>144</v>
      </c>
      <c r="C7" s="247"/>
      <c r="D7" s="15"/>
      <c r="E7" s="249"/>
      <c r="F7" s="249"/>
      <c r="G7" s="15"/>
      <c r="H7" s="247" t="s">
        <v>435</v>
      </c>
      <c r="I7" s="247"/>
      <c r="J7" s="15"/>
      <c r="K7" s="192"/>
      <c r="L7" s="16"/>
      <c r="M7" s="176"/>
    </row>
    <row r="8" spans="1:13" x14ac:dyDescent="0.25">
      <c r="A8" s="17"/>
      <c r="B8" s="15"/>
      <c r="C8" s="15"/>
      <c r="D8" s="15"/>
      <c r="E8" s="15"/>
      <c r="F8" s="15"/>
      <c r="G8" s="15"/>
      <c r="H8" s="15"/>
      <c r="I8" s="15"/>
      <c r="J8" s="15"/>
      <c r="K8" s="15"/>
      <c r="L8" s="16"/>
      <c r="M8" s="176"/>
    </row>
    <row r="9" spans="1:13" ht="31.5" customHeight="1" x14ac:dyDescent="0.25">
      <c r="A9" s="17"/>
      <c r="B9" s="251" t="s">
        <v>145</v>
      </c>
      <c r="C9" s="251"/>
      <c r="D9" s="69"/>
      <c r="E9" s="250"/>
      <c r="F9" s="250"/>
      <c r="G9" s="69"/>
      <c r="H9" s="251" t="s">
        <v>143</v>
      </c>
      <c r="I9" s="251"/>
      <c r="J9" s="69"/>
      <c r="K9" s="193"/>
      <c r="L9" s="16"/>
      <c r="M9" s="176"/>
    </row>
    <row r="10" spans="1:13" ht="6.75" customHeight="1" x14ac:dyDescent="0.25">
      <c r="A10" s="17"/>
      <c r="B10" s="15"/>
      <c r="C10" s="15"/>
      <c r="D10" s="15"/>
      <c r="E10" s="15"/>
      <c r="F10" s="15"/>
      <c r="G10" s="15"/>
      <c r="H10" s="15"/>
      <c r="I10" s="15"/>
      <c r="J10" s="15"/>
      <c r="K10" s="68"/>
      <c r="L10" s="16"/>
      <c r="M10" s="176"/>
    </row>
    <row r="11" spans="1:13" x14ac:dyDescent="0.25">
      <c r="A11" s="17"/>
      <c r="B11" s="15" t="s">
        <v>193</v>
      </c>
      <c r="C11" s="15"/>
      <c r="D11" s="15"/>
      <c r="E11" s="15"/>
      <c r="F11" s="15"/>
      <c r="G11" s="15"/>
      <c r="H11" s="15"/>
      <c r="I11" s="15"/>
      <c r="J11" s="15"/>
      <c r="K11" s="15"/>
      <c r="L11" s="16"/>
      <c r="M11" s="176"/>
    </row>
    <row r="12" spans="1:13" x14ac:dyDescent="0.25">
      <c r="A12" s="17"/>
      <c r="B12" s="247" t="s">
        <v>146</v>
      </c>
      <c r="C12" s="247"/>
      <c r="D12" s="15"/>
      <c r="E12" s="244"/>
      <c r="F12" s="244"/>
      <c r="G12" s="15"/>
      <c r="H12" s="247" t="s">
        <v>151</v>
      </c>
      <c r="I12" s="247"/>
      <c r="J12" s="15"/>
      <c r="K12" s="194"/>
      <c r="L12" s="16"/>
      <c r="M12" s="176"/>
    </row>
    <row r="13" spans="1:13" x14ac:dyDescent="0.25">
      <c r="A13" s="17"/>
      <c r="B13" s="252" t="s">
        <v>147</v>
      </c>
      <c r="C13" s="253"/>
      <c r="D13" s="15"/>
      <c r="E13" s="244"/>
      <c r="F13" s="244"/>
      <c r="G13" s="15"/>
      <c r="H13" s="247" t="s">
        <v>151</v>
      </c>
      <c r="I13" s="247"/>
      <c r="J13" s="15"/>
      <c r="K13" s="194"/>
      <c r="L13" s="16"/>
      <c r="M13" s="176"/>
    </row>
    <row r="14" spans="1:13" x14ac:dyDescent="0.25">
      <c r="A14" s="17"/>
      <c r="B14" s="252" t="s">
        <v>148</v>
      </c>
      <c r="C14" s="253"/>
      <c r="D14" s="15"/>
      <c r="E14" s="244"/>
      <c r="F14" s="244"/>
      <c r="G14" s="15"/>
      <c r="H14" s="247" t="s">
        <v>151</v>
      </c>
      <c r="I14" s="247"/>
      <c r="J14" s="15"/>
      <c r="K14" s="194"/>
      <c r="L14" s="16"/>
      <c r="M14" s="176"/>
    </row>
    <row r="15" spans="1:13" x14ac:dyDescent="0.25">
      <c r="A15" s="17"/>
      <c r="B15" s="252" t="s">
        <v>149</v>
      </c>
      <c r="C15" s="253"/>
      <c r="D15" s="15"/>
      <c r="E15" s="244"/>
      <c r="F15" s="244"/>
      <c r="G15" s="15"/>
      <c r="H15" s="247" t="s">
        <v>151</v>
      </c>
      <c r="I15" s="247"/>
      <c r="J15" s="15"/>
      <c r="K15" s="194"/>
      <c r="L15" s="16"/>
      <c r="M15" s="176"/>
    </row>
    <row r="16" spans="1:13" x14ac:dyDescent="0.25">
      <c r="A16" s="17"/>
      <c r="B16" s="247" t="s">
        <v>150</v>
      </c>
      <c r="C16" s="247"/>
      <c r="D16" s="15"/>
      <c r="E16" s="244"/>
      <c r="F16" s="244"/>
      <c r="G16" s="15"/>
      <c r="H16" s="247" t="s">
        <v>151</v>
      </c>
      <c r="I16" s="247"/>
      <c r="J16" s="15"/>
      <c r="K16" s="194"/>
      <c r="L16" s="16"/>
      <c r="M16" s="176"/>
    </row>
    <row r="17" spans="1:13" x14ac:dyDescent="0.25">
      <c r="A17" s="17"/>
      <c r="B17" s="15"/>
      <c r="C17" s="15"/>
      <c r="D17" s="15"/>
      <c r="E17" s="15"/>
      <c r="F17" s="15"/>
      <c r="G17" s="15"/>
      <c r="H17" s="15"/>
      <c r="I17" s="15"/>
      <c r="J17" s="15"/>
      <c r="K17" s="15"/>
      <c r="L17" s="16"/>
      <c r="M17" s="176"/>
    </row>
    <row r="18" spans="1:13" x14ac:dyDescent="0.25">
      <c r="A18" s="17"/>
      <c r="B18" s="247" t="s">
        <v>173</v>
      </c>
      <c r="C18" s="247"/>
      <c r="D18" s="15"/>
      <c r="E18" s="245"/>
      <c r="F18" s="246"/>
      <c r="G18" s="15"/>
      <c r="H18" s="15"/>
      <c r="I18" s="15"/>
      <c r="J18" s="15"/>
      <c r="K18" s="15"/>
      <c r="L18" s="16"/>
      <c r="M18" s="176"/>
    </row>
    <row r="19" spans="1:13" x14ac:dyDescent="0.25">
      <c r="A19" s="17"/>
      <c r="B19" s="15"/>
      <c r="C19" s="15"/>
      <c r="D19" s="15"/>
      <c r="E19" s="15"/>
      <c r="F19" s="15"/>
      <c r="G19" s="15"/>
      <c r="H19" s="15"/>
      <c r="I19" s="15"/>
      <c r="J19" s="15"/>
      <c r="K19" s="15"/>
      <c r="L19" s="16"/>
      <c r="M19" s="176"/>
    </row>
    <row r="20" spans="1:13" x14ac:dyDescent="0.25">
      <c r="A20" s="17"/>
      <c r="B20" s="247" t="s">
        <v>157</v>
      </c>
      <c r="C20" s="247"/>
      <c r="D20" s="15"/>
      <c r="E20" s="244"/>
      <c r="F20" s="244"/>
      <c r="G20" s="244"/>
      <c r="H20" s="244"/>
      <c r="I20" s="244"/>
      <c r="J20" s="36"/>
      <c r="K20" s="15"/>
      <c r="L20" s="16"/>
      <c r="M20" s="176"/>
    </row>
    <row r="21" spans="1:13" x14ac:dyDescent="0.25">
      <c r="A21" s="17"/>
      <c r="B21" s="247" t="s">
        <v>158</v>
      </c>
      <c r="C21" s="247"/>
      <c r="D21" s="15"/>
      <c r="E21" s="244"/>
      <c r="F21" s="244"/>
      <c r="G21" s="244"/>
      <c r="H21" s="244"/>
      <c r="I21" s="244"/>
      <c r="J21" s="36"/>
      <c r="K21" s="15"/>
      <c r="L21" s="16"/>
      <c r="M21" s="176"/>
    </row>
    <row r="22" spans="1:13" ht="15.75" thickBot="1" x14ac:dyDescent="0.3">
      <c r="A22" s="273"/>
      <c r="B22" s="274"/>
      <c r="C22" s="274"/>
      <c r="D22" s="274"/>
      <c r="E22" s="274"/>
      <c r="F22" s="274"/>
      <c r="G22" s="274"/>
      <c r="H22" s="274"/>
      <c r="I22" s="274"/>
      <c r="J22" s="274"/>
      <c r="K22" s="274"/>
      <c r="L22" s="275"/>
      <c r="M22" s="176"/>
    </row>
    <row r="23" spans="1:13" x14ac:dyDescent="0.25">
      <c r="A23" s="270"/>
      <c r="B23" s="271"/>
      <c r="C23" s="271"/>
      <c r="D23" s="271"/>
      <c r="E23" s="271"/>
      <c r="F23" s="271"/>
      <c r="G23" s="271"/>
      <c r="H23" s="271"/>
      <c r="I23" s="271"/>
      <c r="J23" s="271"/>
      <c r="K23" s="271"/>
      <c r="L23" s="272"/>
      <c r="M23" s="176"/>
    </row>
    <row r="24" spans="1:13" ht="19.5" customHeight="1" x14ac:dyDescent="0.25">
      <c r="A24" s="17"/>
      <c r="B24" s="254" t="s">
        <v>219</v>
      </c>
      <c r="C24" s="254"/>
      <c r="D24" s="254"/>
      <c r="E24" s="254"/>
      <c r="F24" s="254"/>
      <c r="G24" s="254"/>
      <c r="H24" s="254"/>
      <c r="I24" s="254"/>
      <c r="J24" s="254"/>
      <c r="K24" s="254"/>
      <c r="L24" s="16"/>
      <c r="M24" s="176"/>
    </row>
    <row r="25" spans="1:13" x14ac:dyDescent="0.25">
      <c r="A25" s="242"/>
      <c r="B25" s="210"/>
      <c r="C25" s="210"/>
      <c r="D25" s="210"/>
      <c r="E25" s="210"/>
      <c r="F25" s="210"/>
      <c r="G25" s="210"/>
      <c r="H25" s="210"/>
      <c r="I25" s="210"/>
      <c r="J25" s="210"/>
      <c r="K25" s="210"/>
      <c r="L25" s="243"/>
      <c r="M25" s="176"/>
    </row>
    <row r="26" spans="1:13" x14ac:dyDescent="0.25">
      <c r="A26" s="17"/>
      <c r="B26" s="210"/>
      <c r="C26" s="210"/>
      <c r="D26" s="210"/>
      <c r="E26" s="247" t="s">
        <v>154</v>
      </c>
      <c r="F26" s="247"/>
      <c r="G26" s="247" t="s">
        <v>156</v>
      </c>
      <c r="H26" s="247"/>
      <c r="I26" s="247" t="s">
        <v>155</v>
      </c>
      <c r="J26" s="247"/>
      <c r="K26" s="247"/>
      <c r="L26" s="16"/>
      <c r="M26" s="176"/>
    </row>
    <row r="27" spans="1:13" x14ac:dyDescent="0.25">
      <c r="A27" s="17"/>
      <c r="B27" s="247" t="s">
        <v>423</v>
      </c>
      <c r="C27" s="247"/>
      <c r="D27" s="247"/>
      <c r="E27" s="244"/>
      <c r="F27" s="244"/>
      <c r="G27" s="262"/>
      <c r="H27" s="262"/>
      <c r="I27" s="280"/>
      <c r="J27" s="244"/>
      <c r="K27" s="244"/>
      <c r="L27" s="16"/>
      <c r="M27" s="176"/>
    </row>
    <row r="28" spans="1:13" x14ac:dyDescent="0.25">
      <c r="A28" s="17"/>
      <c r="B28" s="247" t="s">
        <v>152</v>
      </c>
      <c r="C28" s="247"/>
      <c r="D28" s="247"/>
      <c r="E28" s="244"/>
      <c r="F28" s="244"/>
      <c r="G28" s="262"/>
      <c r="H28" s="262"/>
      <c r="I28" s="244"/>
      <c r="J28" s="244"/>
      <c r="K28" s="244"/>
      <c r="L28" s="16"/>
      <c r="M28" s="176"/>
    </row>
    <row r="29" spans="1:13" x14ac:dyDescent="0.25">
      <c r="A29" s="17"/>
      <c r="B29" s="247" t="s">
        <v>371</v>
      </c>
      <c r="C29" s="247"/>
      <c r="D29" s="247"/>
      <c r="E29" s="244"/>
      <c r="F29" s="244"/>
      <c r="G29" s="262"/>
      <c r="H29" s="262"/>
      <c r="I29" s="244"/>
      <c r="J29" s="244"/>
      <c r="K29" s="244"/>
      <c r="L29" s="16"/>
      <c r="M29" s="176"/>
    </row>
    <row r="30" spans="1:13" x14ac:dyDescent="0.25">
      <c r="A30" s="17"/>
      <c r="B30" s="247" t="s">
        <v>372</v>
      </c>
      <c r="C30" s="247"/>
      <c r="D30" s="247"/>
      <c r="E30" s="244"/>
      <c r="F30" s="244"/>
      <c r="G30" s="262"/>
      <c r="H30" s="262"/>
      <c r="I30" s="244"/>
      <c r="J30" s="244"/>
      <c r="K30" s="244"/>
      <c r="L30" s="16"/>
      <c r="M30" s="176"/>
    </row>
    <row r="31" spans="1:13" x14ac:dyDescent="0.25">
      <c r="A31" s="72"/>
      <c r="B31" s="278" t="s">
        <v>356</v>
      </c>
      <c r="C31" s="278"/>
      <c r="D31" s="278"/>
      <c r="E31" s="278"/>
      <c r="F31" s="278"/>
      <c r="G31" s="278"/>
      <c r="H31" s="278"/>
      <c r="I31" s="278"/>
      <c r="J31" s="278"/>
      <c r="K31" s="278"/>
      <c r="L31" s="73"/>
      <c r="M31" s="176"/>
    </row>
    <row r="32" spans="1:13" x14ac:dyDescent="0.25">
      <c r="A32" s="17"/>
      <c r="B32" s="247" t="s">
        <v>373</v>
      </c>
      <c r="C32" s="247"/>
      <c r="D32" s="247"/>
      <c r="E32" s="247" t="s">
        <v>154</v>
      </c>
      <c r="F32" s="247"/>
      <c r="G32" s="247" t="s">
        <v>156</v>
      </c>
      <c r="H32" s="247"/>
      <c r="I32" s="247" t="s">
        <v>155</v>
      </c>
      <c r="J32" s="247"/>
      <c r="K32" s="247"/>
      <c r="L32" s="16"/>
      <c r="M32" s="176"/>
    </row>
    <row r="33" spans="1:15" x14ac:dyDescent="0.25">
      <c r="A33" s="17"/>
      <c r="B33" s="277"/>
      <c r="C33" s="277"/>
      <c r="D33" s="277"/>
      <c r="E33" s="244"/>
      <c r="F33" s="244"/>
      <c r="G33" s="262"/>
      <c r="H33" s="262"/>
      <c r="I33" s="244"/>
      <c r="J33" s="244"/>
      <c r="K33" s="244"/>
      <c r="L33" s="16"/>
      <c r="M33" s="176"/>
    </row>
    <row r="34" spans="1:15" x14ac:dyDescent="0.25">
      <c r="A34" s="17"/>
      <c r="B34" s="277"/>
      <c r="C34" s="277"/>
      <c r="D34" s="277"/>
      <c r="E34" s="244"/>
      <c r="F34" s="244"/>
      <c r="G34" s="262"/>
      <c r="H34" s="262"/>
      <c r="I34" s="244"/>
      <c r="J34" s="244"/>
      <c r="K34" s="244"/>
      <c r="L34" s="16"/>
      <c r="M34" s="176"/>
    </row>
    <row r="35" spans="1:15" x14ac:dyDescent="0.25">
      <c r="A35" s="17"/>
      <c r="B35" s="277"/>
      <c r="C35" s="277"/>
      <c r="D35" s="277"/>
      <c r="E35" s="244"/>
      <c r="F35" s="244"/>
      <c r="G35" s="262"/>
      <c r="H35" s="262"/>
      <c r="I35" s="244"/>
      <c r="J35" s="244"/>
      <c r="K35" s="244"/>
      <c r="L35" s="16"/>
      <c r="M35" s="176"/>
    </row>
    <row r="36" spans="1:15" x14ac:dyDescent="0.25">
      <c r="A36" s="17"/>
      <c r="B36" s="277"/>
      <c r="C36" s="277"/>
      <c r="D36" s="277"/>
      <c r="E36" s="244"/>
      <c r="F36" s="244"/>
      <c r="G36" s="262"/>
      <c r="H36" s="262"/>
      <c r="I36" s="244"/>
      <c r="J36" s="244"/>
      <c r="K36" s="244"/>
      <c r="L36" s="16"/>
      <c r="M36" s="176"/>
    </row>
    <row r="37" spans="1:15" x14ac:dyDescent="0.25">
      <c r="A37" s="17"/>
      <c r="B37" s="277"/>
      <c r="C37" s="277"/>
      <c r="D37" s="277"/>
      <c r="E37" s="244"/>
      <c r="F37" s="244"/>
      <c r="G37" s="262"/>
      <c r="H37" s="262"/>
      <c r="I37" s="244"/>
      <c r="J37" s="244"/>
      <c r="K37" s="244"/>
      <c r="L37" s="16"/>
      <c r="M37" s="176"/>
    </row>
    <row r="38" spans="1:15" x14ac:dyDescent="0.25">
      <c r="A38" s="17"/>
      <c r="B38" s="277"/>
      <c r="C38" s="277"/>
      <c r="D38" s="277"/>
      <c r="E38" s="244"/>
      <c r="F38" s="244"/>
      <c r="G38" s="262"/>
      <c r="H38" s="262"/>
      <c r="I38" s="244"/>
      <c r="J38" s="244"/>
      <c r="K38" s="244"/>
      <c r="L38" s="16"/>
      <c r="M38" s="176"/>
    </row>
    <row r="39" spans="1:15" x14ac:dyDescent="0.25">
      <c r="A39" s="66"/>
      <c r="B39" s="277"/>
      <c r="C39" s="277"/>
      <c r="D39" s="277"/>
      <c r="E39" s="244"/>
      <c r="F39" s="244"/>
      <c r="G39" s="262"/>
      <c r="H39" s="262"/>
      <c r="I39" s="244"/>
      <c r="J39" s="244"/>
      <c r="K39" s="244"/>
      <c r="L39" s="96"/>
      <c r="M39" s="176"/>
    </row>
    <row r="40" spans="1:15" ht="15.75" thickBot="1" x14ac:dyDescent="0.3">
      <c r="A40" s="242"/>
      <c r="B40" s="210"/>
      <c r="C40" s="210"/>
      <c r="D40" s="210"/>
      <c r="E40" s="210"/>
      <c r="F40" s="210"/>
      <c r="G40" s="210"/>
      <c r="H40" s="210"/>
      <c r="I40" s="210"/>
      <c r="J40" s="210"/>
      <c r="K40" s="210"/>
      <c r="L40" s="243"/>
      <c r="M40" s="176"/>
    </row>
    <row r="41" spans="1:15" x14ac:dyDescent="0.25">
      <c r="A41" s="270"/>
      <c r="B41" s="271"/>
      <c r="C41" s="271"/>
      <c r="D41" s="271"/>
      <c r="E41" s="271"/>
      <c r="F41" s="271"/>
      <c r="G41" s="271"/>
      <c r="H41" s="271"/>
      <c r="I41" s="271"/>
      <c r="J41" s="271"/>
      <c r="K41" s="271"/>
      <c r="L41" s="272"/>
      <c r="M41" s="176"/>
    </row>
    <row r="42" spans="1:15" ht="18.75" x14ac:dyDescent="0.25">
      <c r="A42" s="17"/>
      <c r="B42" s="254" t="s">
        <v>427</v>
      </c>
      <c r="C42" s="254"/>
      <c r="D42" s="254"/>
      <c r="E42" s="254"/>
      <c r="F42" s="254"/>
      <c r="G42" s="254"/>
      <c r="H42" s="254"/>
      <c r="I42" s="254"/>
      <c r="J42" s="254"/>
      <c r="K42" s="254"/>
      <c r="L42" s="16"/>
      <c r="M42" s="176"/>
    </row>
    <row r="43" spans="1:15" x14ac:dyDescent="0.25">
      <c r="A43" s="242"/>
      <c r="B43" s="210"/>
      <c r="C43" s="210"/>
      <c r="D43" s="210"/>
      <c r="E43" s="210"/>
      <c r="F43" s="210"/>
      <c r="G43" s="210"/>
      <c r="H43" s="210"/>
      <c r="I43" s="210"/>
      <c r="J43" s="210"/>
      <c r="K43" s="210"/>
      <c r="L43" s="243"/>
      <c r="M43" s="176"/>
    </row>
    <row r="44" spans="1:15" ht="36.75" customHeight="1" x14ac:dyDescent="0.25">
      <c r="A44" s="17"/>
      <c r="B44" s="251" t="s">
        <v>424</v>
      </c>
      <c r="C44" s="251"/>
      <c r="D44" s="251"/>
      <c r="E44" s="245"/>
      <c r="F44" s="279"/>
      <c r="G44" s="279"/>
      <c r="H44" s="279"/>
      <c r="I44" s="279"/>
      <c r="J44" s="279"/>
      <c r="K44" s="246"/>
      <c r="L44" s="16"/>
      <c r="M44" s="176"/>
    </row>
    <row r="45" spans="1:15" ht="36.75" customHeight="1" x14ac:dyDescent="0.25">
      <c r="A45" s="17"/>
      <c r="B45" s="251" t="s">
        <v>425</v>
      </c>
      <c r="C45" s="251"/>
      <c r="D45" s="251"/>
      <c r="E45" s="245"/>
      <c r="F45" s="279"/>
      <c r="G45" s="279"/>
      <c r="H45" s="279"/>
      <c r="I45" s="279"/>
      <c r="J45" s="279"/>
      <c r="K45" s="246"/>
      <c r="L45" s="16"/>
      <c r="M45" s="176"/>
      <c r="N45" s="191"/>
      <c r="O45" s="191"/>
    </row>
    <row r="46" spans="1:15" ht="36.75" customHeight="1" x14ac:dyDescent="0.25">
      <c r="A46" s="17"/>
      <c r="B46" s="251" t="s">
        <v>426</v>
      </c>
      <c r="C46" s="251"/>
      <c r="D46" s="251"/>
      <c r="E46" s="245"/>
      <c r="F46" s="279"/>
      <c r="G46" s="279"/>
      <c r="H46" s="279"/>
      <c r="I46" s="279"/>
      <c r="J46" s="279"/>
      <c r="K46" s="246"/>
      <c r="L46" s="16"/>
      <c r="M46" s="176"/>
      <c r="N46" s="191"/>
      <c r="O46" s="191"/>
    </row>
    <row r="47" spans="1:15" ht="36.75" customHeight="1" x14ac:dyDescent="0.25">
      <c r="A47" s="17"/>
      <c r="B47" s="251" t="s">
        <v>450</v>
      </c>
      <c r="C47" s="251"/>
      <c r="D47" s="251"/>
      <c r="E47" s="245"/>
      <c r="F47" s="279"/>
      <c r="G47" s="279"/>
      <c r="H47" s="279"/>
      <c r="I47" s="279"/>
      <c r="J47" s="279"/>
      <c r="K47" s="246"/>
      <c r="L47" s="16"/>
      <c r="M47" s="176"/>
      <c r="N47" s="191"/>
      <c r="O47" s="191"/>
    </row>
    <row r="48" spans="1:15" ht="15.75" thickBot="1" x14ac:dyDescent="0.3">
      <c r="A48" s="242"/>
      <c r="B48" s="210"/>
      <c r="C48" s="210"/>
      <c r="D48" s="210"/>
      <c r="E48" s="210"/>
      <c r="F48" s="210"/>
      <c r="G48" s="210"/>
      <c r="H48" s="210"/>
      <c r="I48" s="210"/>
      <c r="J48" s="210"/>
      <c r="K48" s="210"/>
      <c r="L48" s="243"/>
      <c r="M48" s="176"/>
    </row>
    <row r="49" spans="1:14" x14ac:dyDescent="0.25">
      <c r="A49" s="270"/>
      <c r="B49" s="271"/>
      <c r="C49" s="271"/>
      <c r="D49" s="271"/>
      <c r="E49" s="271"/>
      <c r="F49" s="271"/>
      <c r="G49" s="271"/>
      <c r="H49" s="271"/>
      <c r="I49" s="271"/>
      <c r="J49" s="271"/>
      <c r="K49" s="271"/>
      <c r="L49" s="272"/>
      <c r="M49" s="176"/>
    </row>
    <row r="50" spans="1:14" ht="18.75" x14ac:dyDescent="0.25">
      <c r="A50" s="17"/>
      <c r="B50" s="254" t="s">
        <v>217</v>
      </c>
      <c r="C50" s="254"/>
      <c r="D50" s="254"/>
      <c r="E50" s="254"/>
      <c r="F50" s="254"/>
      <c r="G50" s="254"/>
      <c r="H50" s="254"/>
      <c r="I50" s="254"/>
      <c r="J50" s="254"/>
      <c r="K50" s="254"/>
      <c r="L50" s="16"/>
      <c r="M50" s="176"/>
    </row>
    <row r="51" spans="1:14" x14ac:dyDescent="0.25">
      <c r="A51" s="242"/>
      <c r="B51" s="210"/>
      <c r="C51" s="210"/>
      <c r="D51" s="210"/>
      <c r="E51" s="210"/>
      <c r="F51" s="210"/>
      <c r="G51" s="210"/>
      <c r="H51" s="210"/>
      <c r="I51" s="210"/>
      <c r="J51" s="210"/>
      <c r="K51" s="210"/>
      <c r="L51" s="243"/>
      <c r="M51" s="176"/>
    </row>
    <row r="52" spans="1:14" x14ac:dyDescent="0.25">
      <c r="A52" s="17"/>
      <c r="B52" s="210"/>
      <c r="C52" s="210"/>
      <c r="D52" s="210"/>
      <c r="E52" s="210"/>
      <c r="F52" s="276" t="s">
        <v>379</v>
      </c>
      <c r="G52" s="276"/>
      <c r="H52" s="9" t="s">
        <v>159</v>
      </c>
      <c r="I52" s="276" t="s">
        <v>160</v>
      </c>
      <c r="J52" s="276"/>
      <c r="K52" s="9" t="s">
        <v>161</v>
      </c>
      <c r="L52" s="16"/>
      <c r="M52" s="176"/>
    </row>
    <row r="53" spans="1:14" x14ac:dyDescent="0.25">
      <c r="A53" s="17"/>
      <c r="B53" s="264" t="s">
        <v>162</v>
      </c>
      <c r="C53" s="264"/>
      <c r="D53" s="264"/>
      <c r="E53" s="264"/>
      <c r="F53" s="256"/>
      <c r="G53" s="257"/>
      <c r="H53" s="78"/>
      <c r="I53" s="256"/>
      <c r="J53" s="257"/>
      <c r="K53" s="78"/>
      <c r="L53" s="16"/>
      <c r="M53" s="178"/>
      <c r="N53" s="7"/>
    </row>
    <row r="54" spans="1:14" ht="10.5" customHeight="1" x14ac:dyDescent="0.25">
      <c r="A54" s="17"/>
      <c r="B54" s="263"/>
      <c r="C54" s="263"/>
      <c r="D54" s="263"/>
      <c r="E54" s="263"/>
      <c r="F54" s="263"/>
      <c r="G54" s="263"/>
      <c r="H54" s="263"/>
      <c r="I54" s="263"/>
      <c r="J54" s="263"/>
      <c r="K54" s="263"/>
      <c r="L54" s="16"/>
      <c r="M54" s="178"/>
      <c r="N54" s="7"/>
    </row>
    <row r="55" spans="1:14" x14ac:dyDescent="0.25">
      <c r="A55" s="17"/>
      <c r="B55" s="264" t="s">
        <v>164</v>
      </c>
      <c r="C55" s="264"/>
      <c r="D55" s="264"/>
      <c r="E55" s="264"/>
      <c r="F55" s="256"/>
      <c r="G55" s="257"/>
      <c r="H55" s="78"/>
      <c r="I55" s="256"/>
      <c r="J55" s="257"/>
      <c r="K55" s="78"/>
      <c r="L55" s="16"/>
      <c r="M55" s="178"/>
      <c r="N55" s="7"/>
    </row>
    <row r="56" spans="1:14" x14ac:dyDescent="0.25">
      <c r="A56" s="17"/>
      <c r="B56" s="264" t="s">
        <v>165</v>
      </c>
      <c r="C56" s="264"/>
      <c r="D56" s="264"/>
      <c r="E56" s="264"/>
      <c r="F56" s="256"/>
      <c r="G56" s="257"/>
      <c r="H56" s="78"/>
      <c r="I56" s="256"/>
      <c r="J56" s="257"/>
      <c r="K56" s="78"/>
      <c r="L56" s="16"/>
      <c r="M56" s="178"/>
      <c r="N56" s="7"/>
    </row>
    <row r="57" spans="1:14" x14ac:dyDescent="0.25">
      <c r="A57" s="17"/>
      <c r="B57" s="264" t="s">
        <v>166</v>
      </c>
      <c r="C57" s="264"/>
      <c r="D57" s="264"/>
      <c r="E57" s="264"/>
      <c r="F57" s="256"/>
      <c r="G57" s="257"/>
      <c r="H57" s="78"/>
      <c r="I57" s="256"/>
      <c r="J57" s="257"/>
      <c r="K57" s="78"/>
      <c r="L57" s="16"/>
      <c r="M57" s="178"/>
      <c r="N57" s="7"/>
    </row>
    <row r="58" spans="1:14" x14ac:dyDescent="0.25">
      <c r="A58" s="17"/>
      <c r="B58" s="264" t="s">
        <v>167</v>
      </c>
      <c r="C58" s="264"/>
      <c r="D58" s="264"/>
      <c r="E58" s="264"/>
      <c r="F58" s="256"/>
      <c r="G58" s="257"/>
      <c r="H58" s="78"/>
      <c r="I58" s="256"/>
      <c r="J58" s="257"/>
      <c r="K58" s="78"/>
      <c r="L58" s="16"/>
      <c r="M58" s="178"/>
      <c r="N58" s="7"/>
    </row>
    <row r="59" spans="1:14" x14ac:dyDescent="0.25">
      <c r="A59" s="17"/>
      <c r="B59" s="264" t="s">
        <v>168</v>
      </c>
      <c r="C59" s="264"/>
      <c r="D59" s="264"/>
      <c r="E59" s="264"/>
      <c r="F59" s="256"/>
      <c r="G59" s="257"/>
      <c r="H59" s="78"/>
      <c r="I59" s="256"/>
      <c r="J59" s="257"/>
      <c r="K59" s="78"/>
      <c r="L59" s="16"/>
      <c r="M59" s="178"/>
      <c r="N59" s="7"/>
    </row>
    <row r="60" spans="1:14" x14ac:dyDescent="0.25">
      <c r="A60" s="17"/>
      <c r="B60" s="264" t="s">
        <v>169</v>
      </c>
      <c r="C60" s="264"/>
      <c r="D60" s="264"/>
      <c r="E60" s="264"/>
      <c r="F60" s="256"/>
      <c r="G60" s="257"/>
      <c r="H60" s="78"/>
      <c r="I60" s="256"/>
      <c r="J60" s="257"/>
      <c r="K60" s="78"/>
      <c r="L60" s="16"/>
      <c r="M60" s="178"/>
      <c r="N60" s="7"/>
    </row>
    <row r="61" spans="1:14" x14ac:dyDescent="0.25">
      <c r="A61" s="17"/>
      <c r="B61" s="264" t="s">
        <v>163</v>
      </c>
      <c r="C61" s="264"/>
      <c r="D61" s="264"/>
      <c r="E61" s="264"/>
      <c r="F61" s="258">
        <f>F55+F56+F57+F58+F59+F60</f>
        <v>0</v>
      </c>
      <c r="G61" s="259"/>
      <c r="H61" s="41">
        <f>H55+H56+H57+H58+H59+H60</f>
        <v>0</v>
      </c>
      <c r="I61" s="258">
        <f>I55+I56+I57+I58+I59+I60</f>
        <v>0</v>
      </c>
      <c r="J61" s="259"/>
      <c r="K61" s="41">
        <f>K55+K56+K57+K58+K59+K60</f>
        <v>0</v>
      </c>
      <c r="L61" s="16"/>
      <c r="M61" s="178"/>
      <c r="N61" s="7"/>
    </row>
    <row r="62" spans="1:14" ht="10.5" customHeight="1" x14ac:dyDescent="0.25">
      <c r="A62" s="17"/>
      <c r="B62" s="263"/>
      <c r="C62" s="263"/>
      <c r="D62" s="263"/>
      <c r="E62" s="263"/>
      <c r="F62" s="263"/>
      <c r="G62" s="263"/>
      <c r="H62" s="263"/>
      <c r="I62" s="263"/>
      <c r="J62" s="263"/>
      <c r="K62" s="263"/>
      <c r="L62" s="16"/>
      <c r="M62" s="178"/>
      <c r="N62" s="7"/>
    </row>
    <row r="63" spans="1:14" x14ac:dyDescent="0.25">
      <c r="A63" s="17"/>
      <c r="B63" s="8" t="s">
        <v>170</v>
      </c>
      <c r="C63" s="8"/>
      <c r="D63" s="8"/>
      <c r="E63" s="8"/>
      <c r="F63" s="260" t="e">
        <f>(F61/F53)</f>
        <v>#DIV/0!</v>
      </c>
      <c r="G63" s="261"/>
      <c r="H63" s="10" t="e">
        <f>(H61/H53)</f>
        <v>#DIV/0!</v>
      </c>
      <c r="I63" s="260" t="e">
        <f>(I61/I53)</f>
        <v>#DIV/0!</v>
      </c>
      <c r="J63" s="261"/>
      <c r="K63" s="10" t="e">
        <f>(K61/K53)</f>
        <v>#DIV/0!</v>
      </c>
      <c r="L63" s="16"/>
      <c r="M63" s="178"/>
      <c r="N63" s="7"/>
    </row>
    <row r="64" spans="1:14" x14ac:dyDescent="0.25">
      <c r="A64" s="17"/>
      <c r="B64" s="264" t="s">
        <v>171</v>
      </c>
      <c r="C64" s="264"/>
      <c r="D64" s="264"/>
      <c r="E64" s="264"/>
      <c r="F64" s="260" t="e">
        <f>(F61-H61)/H61</f>
        <v>#DIV/0!</v>
      </c>
      <c r="G64" s="261"/>
      <c r="H64" s="10" t="e">
        <f>(H61-I61)/I61</f>
        <v>#DIV/0!</v>
      </c>
      <c r="I64" s="260" t="e">
        <f>(I61-K61)/K61</f>
        <v>#DIV/0!</v>
      </c>
      <c r="J64" s="261"/>
      <c r="K64" s="10"/>
      <c r="L64" s="16"/>
      <c r="M64" s="178"/>
      <c r="N64" s="7"/>
    </row>
    <row r="65" spans="1:13" ht="15.75" thickBot="1" x14ac:dyDescent="0.3">
      <c r="A65" s="18"/>
      <c r="B65" s="19"/>
      <c r="C65" s="19"/>
      <c r="D65" s="19"/>
      <c r="E65" s="19"/>
      <c r="F65" s="19"/>
      <c r="G65" s="19"/>
      <c r="H65" s="19"/>
      <c r="I65" s="19"/>
      <c r="J65" s="19"/>
      <c r="K65" s="19"/>
      <c r="L65" s="20"/>
      <c r="M65" s="176"/>
    </row>
    <row r="66" spans="1:13" x14ac:dyDescent="0.25">
      <c r="A66" s="17"/>
      <c r="B66" s="15"/>
      <c r="C66" s="15"/>
      <c r="D66" s="15"/>
      <c r="E66" s="15"/>
      <c r="F66" s="15"/>
      <c r="G66" s="15"/>
      <c r="H66" s="15"/>
      <c r="I66" s="15"/>
      <c r="J66" s="15"/>
      <c r="K66" s="15"/>
      <c r="L66" s="16"/>
      <c r="M66" s="176"/>
    </row>
    <row r="67" spans="1:13" ht="18.75" x14ac:dyDescent="0.25">
      <c r="A67" s="17"/>
      <c r="B67" s="254" t="s">
        <v>218</v>
      </c>
      <c r="C67" s="254"/>
      <c r="D67" s="254"/>
      <c r="E67" s="254"/>
      <c r="F67" s="254"/>
      <c r="G67" s="254"/>
      <c r="H67" s="254"/>
      <c r="I67" s="254"/>
      <c r="J67" s="254"/>
      <c r="K67" s="254"/>
      <c r="L67" s="16"/>
      <c r="M67" s="176"/>
    </row>
    <row r="68" spans="1:13" x14ac:dyDescent="0.25">
      <c r="A68" s="242"/>
      <c r="B68" s="210"/>
      <c r="C68" s="210"/>
      <c r="D68" s="210"/>
      <c r="E68" s="210"/>
      <c r="F68" s="210"/>
      <c r="G68" s="210"/>
      <c r="H68" s="210"/>
      <c r="I68" s="210"/>
      <c r="J68" s="210"/>
      <c r="K68" s="210"/>
      <c r="L68" s="243"/>
      <c r="M68" s="176"/>
    </row>
    <row r="69" spans="1:13" x14ac:dyDescent="0.25">
      <c r="A69" s="17"/>
      <c r="B69" s="255" t="s">
        <v>172</v>
      </c>
      <c r="C69" s="255"/>
      <c r="D69" s="255"/>
      <c r="E69" s="255"/>
      <c r="F69" s="11" t="s">
        <v>180</v>
      </c>
      <c r="G69" s="255" t="s">
        <v>434</v>
      </c>
      <c r="H69" s="255"/>
      <c r="I69" s="255"/>
      <c r="J69" s="255"/>
      <c r="K69" s="255"/>
      <c r="L69" s="16"/>
      <c r="M69" s="176"/>
    </row>
    <row r="70" spans="1:13" x14ac:dyDescent="0.25">
      <c r="A70" s="17"/>
      <c r="B70" s="255" t="s">
        <v>174</v>
      </c>
      <c r="C70" s="255"/>
      <c r="D70" s="255"/>
      <c r="E70" s="255"/>
      <c r="F70" s="79"/>
      <c r="G70" s="265"/>
      <c r="H70" s="265"/>
      <c r="I70" s="265"/>
      <c r="J70" s="265"/>
      <c r="K70" s="265"/>
      <c r="L70" s="16"/>
      <c r="M70" s="176"/>
    </row>
    <row r="71" spans="1:13" x14ac:dyDescent="0.25">
      <c r="A71" s="17"/>
      <c r="B71" s="255" t="s">
        <v>175</v>
      </c>
      <c r="C71" s="255"/>
      <c r="D71" s="255"/>
      <c r="E71" s="255"/>
      <c r="F71" s="79"/>
      <c r="G71" s="265"/>
      <c r="H71" s="265"/>
      <c r="I71" s="265"/>
      <c r="J71" s="265"/>
      <c r="K71" s="265"/>
      <c r="L71" s="16"/>
      <c r="M71" s="179"/>
    </row>
    <row r="72" spans="1:13" x14ac:dyDescent="0.25">
      <c r="A72" s="17"/>
      <c r="B72" s="255" t="s">
        <v>176</v>
      </c>
      <c r="C72" s="255"/>
      <c r="D72" s="255"/>
      <c r="E72" s="255"/>
      <c r="F72" s="79"/>
      <c r="G72" s="265"/>
      <c r="H72" s="265"/>
      <c r="I72" s="265"/>
      <c r="J72" s="265"/>
      <c r="K72" s="265"/>
      <c r="L72" s="16"/>
      <c r="M72" s="176"/>
    </row>
    <row r="73" spans="1:13" x14ac:dyDescent="0.25">
      <c r="A73" s="17"/>
      <c r="B73" s="255" t="s">
        <v>177</v>
      </c>
      <c r="C73" s="255"/>
      <c r="D73" s="255"/>
      <c r="E73" s="255"/>
      <c r="F73" s="79"/>
      <c r="G73" s="265"/>
      <c r="H73" s="265"/>
      <c r="I73" s="265"/>
      <c r="J73" s="265"/>
      <c r="K73" s="265"/>
      <c r="L73" s="16"/>
      <c r="M73" s="176"/>
    </row>
    <row r="74" spans="1:13" x14ac:dyDescent="0.25">
      <c r="A74" s="17"/>
      <c r="B74" s="255" t="s">
        <v>178</v>
      </c>
      <c r="C74" s="255"/>
      <c r="D74" s="255"/>
      <c r="E74" s="255"/>
      <c r="F74" s="79"/>
      <c r="G74" s="265"/>
      <c r="H74" s="265"/>
      <c r="I74" s="265"/>
      <c r="J74" s="265"/>
      <c r="K74" s="265"/>
      <c r="L74" s="16"/>
      <c r="M74" s="176"/>
    </row>
    <row r="75" spans="1:13" x14ac:dyDescent="0.25">
      <c r="A75" s="17"/>
      <c r="B75" s="255" t="s">
        <v>179</v>
      </c>
      <c r="C75" s="255"/>
      <c r="D75" s="255"/>
      <c r="E75" s="255"/>
      <c r="F75" s="79"/>
      <c r="G75" s="265"/>
      <c r="H75" s="265"/>
      <c r="I75" s="265"/>
      <c r="J75" s="265"/>
      <c r="K75" s="265"/>
      <c r="L75" s="16"/>
      <c r="M75" s="176"/>
    </row>
    <row r="76" spans="1:13" x14ac:dyDescent="0.25">
      <c r="A76" s="17"/>
      <c r="B76" s="255" t="s">
        <v>181</v>
      </c>
      <c r="C76" s="255"/>
      <c r="D76" s="255"/>
      <c r="E76" s="255"/>
      <c r="F76" s="21">
        <f>F70+F71+F72+F73+F74+F75</f>
        <v>0</v>
      </c>
      <c r="G76" s="266"/>
      <c r="H76" s="266"/>
      <c r="I76" s="266"/>
      <c r="J76" s="266"/>
      <c r="K76" s="266"/>
      <c r="L76" s="16"/>
      <c r="M76" s="176"/>
    </row>
    <row r="77" spans="1:13" ht="15.75" thickBot="1" x14ac:dyDescent="0.3">
      <c r="A77" s="18"/>
      <c r="B77" s="19"/>
      <c r="C77" s="19"/>
      <c r="D77" s="19"/>
      <c r="E77" s="19"/>
      <c r="F77" s="19"/>
      <c r="G77" s="19"/>
      <c r="H77" s="19"/>
      <c r="I77" s="19"/>
      <c r="J77" s="19"/>
      <c r="K77" s="19"/>
      <c r="L77" s="20"/>
      <c r="M77" s="176"/>
    </row>
    <row r="78" spans="1:13" x14ac:dyDescent="0.25">
      <c r="A78" s="75"/>
      <c r="B78" s="75"/>
      <c r="C78" s="75"/>
      <c r="D78" s="75"/>
      <c r="E78" s="75"/>
      <c r="F78" s="75"/>
      <c r="G78" s="75"/>
      <c r="H78" s="75"/>
      <c r="I78" s="75"/>
      <c r="J78" s="75"/>
      <c r="K78" s="75"/>
    </row>
    <row r="79" spans="1:13" x14ac:dyDescent="0.25">
      <c r="A79" s="75"/>
      <c r="B79" s="75"/>
      <c r="C79" s="75"/>
      <c r="D79" s="75"/>
      <c r="E79" s="75"/>
      <c r="F79" s="75"/>
      <c r="G79" s="75"/>
      <c r="H79" s="75"/>
      <c r="I79" s="75"/>
      <c r="J79" s="75"/>
      <c r="K79" s="75"/>
    </row>
    <row r="80" spans="1:13" x14ac:dyDescent="0.25">
      <c r="A80" s="75"/>
      <c r="B80" s="75"/>
      <c r="C80" s="75"/>
      <c r="D80" s="75"/>
      <c r="E80" s="75"/>
      <c r="F80" s="75"/>
      <c r="G80" s="75"/>
      <c r="H80" s="75"/>
      <c r="I80" s="75"/>
      <c r="J80" s="75"/>
      <c r="K80" s="75"/>
    </row>
    <row r="81" spans="1:11" x14ac:dyDescent="0.25">
      <c r="A81" s="76"/>
      <c r="B81" s="70"/>
      <c r="C81" s="70"/>
      <c r="D81" s="70"/>
      <c r="E81" s="70"/>
      <c r="F81" s="70"/>
      <c r="G81" s="77"/>
      <c r="H81" s="77"/>
      <c r="I81" s="75"/>
      <c r="J81" s="75"/>
      <c r="K81" s="75"/>
    </row>
    <row r="82" spans="1:11" x14ac:dyDescent="0.25">
      <c r="A82" s="76"/>
      <c r="B82" s="70" t="s">
        <v>357</v>
      </c>
      <c r="C82" s="70"/>
      <c r="D82" s="70"/>
      <c r="E82" s="70"/>
      <c r="F82" s="70" t="s">
        <v>262</v>
      </c>
      <c r="G82" s="77"/>
      <c r="H82" s="77"/>
      <c r="I82" s="75"/>
      <c r="J82" s="75"/>
      <c r="K82" s="75"/>
    </row>
    <row r="83" spans="1:11" x14ac:dyDescent="0.25">
      <c r="A83" s="76"/>
      <c r="B83" s="70" t="s">
        <v>358</v>
      </c>
      <c r="C83" s="70"/>
      <c r="D83" s="70"/>
      <c r="E83" s="70"/>
      <c r="F83" s="70" t="s">
        <v>260</v>
      </c>
      <c r="G83" s="77"/>
      <c r="H83" s="77"/>
      <c r="I83" s="75"/>
      <c r="J83" s="75"/>
      <c r="K83" s="75"/>
    </row>
    <row r="84" spans="1:11" x14ac:dyDescent="0.25">
      <c r="A84" s="76"/>
      <c r="B84" s="70" t="s">
        <v>359</v>
      </c>
      <c r="C84" s="70"/>
      <c r="D84" s="70"/>
      <c r="E84" s="70"/>
      <c r="F84" s="70" t="s">
        <v>328</v>
      </c>
      <c r="G84" s="77"/>
      <c r="H84" s="77"/>
      <c r="I84" s="75"/>
      <c r="J84" s="75"/>
      <c r="K84" s="75"/>
    </row>
    <row r="85" spans="1:11" x14ac:dyDescent="0.25">
      <c r="A85" s="76"/>
      <c r="B85" s="70" t="s">
        <v>360</v>
      </c>
      <c r="C85" s="70"/>
      <c r="D85" s="70"/>
      <c r="E85" s="70"/>
      <c r="F85" s="70" t="s">
        <v>303</v>
      </c>
      <c r="G85" s="77"/>
      <c r="H85" s="77"/>
      <c r="I85" s="75"/>
      <c r="J85" s="75"/>
      <c r="K85" s="75"/>
    </row>
    <row r="86" spans="1:11" x14ac:dyDescent="0.25">
      <c r="A86" s="76"/>
      <c r="B86" s="70" t="s">
        <v>361</v>
      </c>
      <c r="C86" s="70"/>
      <c r="D86" s="70"/>
      <c r="E86" s="70"/>
      <c r="F86" s="70" t="s">
        <v>317</v>
      </c>
      <c r="G86" s="77"/>
      <c r="H86" s="77"/>
      <c r="I86" s="75"/>
      <c r="J86" s="75"/>
      <c r="K86" s="75"/>
    </row>
    <row r="87" spans="1:11" x14ac:dyDescent="0.25">
      <c r="A87" s="76"/>
      <c r="B87" s="70" t="s">
        <v>362</v>
      </c>
      <c r="C87" s="70"/>
      <c r="D87" s="70"/>
      <c r="E87" s="70"/>
      <c r="F87" s="70" t="s">
        <v>340</v>
      </c>
      <c r="G87" s="77"/>
      <c r="H87" s="77"/>
      <c r="I87" s="75"/>
      <c r="J87" s="75"/>
      <c r="K87" s="75"/>
    </row>
    <row r="88" spans="1:11" x14ac:dyDescent="0.25">
      <c r="A88" s="76"/>
      <c r="B88" s="70" t="s">
        <v>363</v>
      </c>
      <c r="C88" s="70"/>
      <c r="D88" s="70"/>
      <c r="E88" s="70"/>
      <c r="F88" s="70" t="s">
        <v>278</v>
      </c>
      <c r="G88" s="77"/>
      <c r="H88" s="77"/>
      <c r="I88" s="75"/>
      <c r="J88" s="75"/>
      <c r="K88" s="75"/>
    </row>
    <row r="89" spans="1:11" x14ac:dyDescent="0.25">
      <c r="A89" s="76"/>
      <c r="B89" s="70" t="s">
        <v>364</v>
      </c>
      <c r="C89" s="70"/>
      <c r="D89" s="70"/>
      <c r="E89" s="70"/>
      <c r="F89" s="70" t="s">
        <v>308</v>
      </c>
      <c r="G89" s="77"/>
      <c r="H89" s="77"/>
      <c r="I89" s="75"/>
      <c r="J89" s="75"/>
      <c r="K89" s="75"/>
    </row>
    <row r="90" spans="1:11" x14ac:dyDescent="0.25">
      <c r="A90" s="76"/>
      <c r="B90" s="70" t="s">
        <v>365</v>
      </c>
      <c r="C90" s="70"/>
      <c r="D90" s="70"/>
      <c r="E90" s="70"/>
      <c r="F90" s="70" t="s">
        <v>283</v>
      </c>
      <c r="G90" s="77"/>
      <c r="H90" s="77"/>
      <c r="I90" s="75"/>
      <c r="J90" s="75"/>
      <c r="K90" s="75"/>
    </row>
    <row r="91" spans="1:11" x14ac:dyDescent="0.25">
      <c r="A91" s="76"/>
      <c r="B91" s="70" t="s">
        <v>366</v>
      </c>
      <c r="C91" s="70"/>
      <c r="D91" s="70"/>
      <c r="E91" s="70"/>
      <c r="F91" s="70" t="s">
        <v>293</v>
      </c>
      <c r="G91" s="77"/>
      <c r="H91" s="77"/>
      <c r="I91" s="75"/>
      <c r="J91" s="75"/>
      <c r="K91" s="75"/>
    </row>
    <row r="92" spans="1:11" x14ac:dyDescent="0.25">
      <c r="A92" s="76"/>
      <c r="B92" s="70" t="s">
        <v>367</v>
      </c>
      <c r="C92" s="70"/>
      <c r="D92" s="70"/>
      <c r="E92" s="70"/>
      <c r="F92" s="70" t="s">
        <v>309</v>
      </c>
      <c r="G92" s="77"/>
      <c r="H92" s="77"/>
      <c r="I92" s="75"/>
      <c r="J92" s="75"/>
      <c r="K92" s="75"/>
    </row>
    <row r="93" spans="1:11" x14ac:dyDescent="0.25">
      <c r="A93" s="76"/>
      <c r="B93" s="70" t="s">
        <v>368</v>
      </c>
      <c r="C93" s="70"/>
      <c r="D93" s="70"/>
      <c r="E93" s="70"/>
      <c r="F93" s="70" t="s">
        <v>273</v>
      </c>
      <c r="G93" s="77"/>
      <c r="H93" s="77"/>
      <c r="I93" s="75"/>
      <c r="J93" s="75"/>
      <c r="K93" s="75"/>
    </row>
    <row r="94" spans="1:11" x14ac:dyDescent="0.25">
      <c r="A94" s="76"/>
      <c r="B94" s="70" t="s">
        <v>369</v>
      </c>
      <c r="C94" s="70"/>
      <c r="D94" s="70"/>
      <c r="E94" s="70"/>
      <c r="F94" s="70" t="s">
        <v>304</v>
      </c>
      <c r="G94" s="77"/>
      <c r="H94" s="77"/>
      <c r="I94" s="75"/>
      <c r="J94" s="75"/>
      <c r="K94" s="75"/>
    </row>
    <row r="95" spans="1:11" x14ac:dyDescent="0.25">
      <c r="A95" s="76"/>
      <c r="B95" s="70" t="s">
        <v>370</v>
      </c>
      <c r="C95" s="70"/>
      <c r="D95" s="70"/>
      <c r="E95" s="70"/>
      <c r="F95" s="70" t="s">
        <v>264</v>
      </c>
      <c r="G95" s="77"/>
      <c r="H95" s="77"/>
      <c r="I95" s="75"/>
      <c r="J95" s="75"/>
      <c r="K95" s="75"/>
    </row>
    <row r="96" spans="1:11" x14ac:dyDescent="0.25">
      <c r="A96" s="76"/>
      <c r="B96" s="70"/>
      <c r="C96" s="70"/>
      <c r="D96" s="70"/>
      <c r="E96" s="70"/>
      <c r="F96" s="70" t="s">
        <v>296</v>
      </c>
      <c r="G96" s="77"/>
      <c r="H96" s="77"/>
      <c r="I96" s="75"/>
      <c r="J96" s="75"/>
      <c r="K96" s="75"/>
    </row>
    <row r="97" spans="1:11" x14ac:dyDescent="0.25">
      <c r="A97" s="76"/>
      <c r="B97" s="70"/>
      <c r="C97" s="70"/>
      <c r="D97" s="70"/>
      <c r="E97" s="70"/>
      <c r="F97" s="70" t="s">
        <v>344</v>
      </c>
      <c r="G97" s="77"/>
      <c r="H97" s="77"/>
      <c r="I97" s="75"/>
      <c r="J97" s="75"/>
      <c r="K97" s="75"/>
    </row>
    <row r="98" spans="1:11" x14ac:dyDescent="0.25">
      <c r="A98" s="76"/>
      <c r="B98" s="70"/>
      <c r="C98" s="70"/>
      <c r="D98" s="70"/>
      <c r="E98" s="70"/>
      <c r="F98" s="71" t="s">
        <v>343</v>
      </c>
      <c r="G98" s="77"/>
      <c r="H98" s="77"/>
      <c r="I98" s="75"/>
      <c r="J98" s="75"/>
      <c r="K98" s="75"/>
    </row>
    <row r="99" spans="1:11" x14ac:dyDescent="0.25">
      <c r="A99" s="76"/>
      <c r="B99" s="70"/>
      <c r="C99" s="70"/>
      <c r="D99" s="70"/>
      <c r="E99" s="70"/>
      <c r="F99" s="70" t="s">
        <v>269</v>
      </c>
      <c r="G99" s="77"/>
      <c r="H99" s="77"/>
      <c r="I99" s="75"/>
      <c r="J99" s="75"/>
      <c r="K99" s="75"/>
    </row>
    <row r="100" spans="1:11" x14ac:dyDescent="0.25">
      <c r="A100" s="76"/>
      <c r="B100" s="70"/>
      <c r="C100" s="70"/>
      <c r="D100" s="70"/>
      <c r="E100" s="70"/>
      <c r="F100" s="70" t="s">
        <v>297</v>
      </c>
      <c r="G100" s="77"/>
      <c r="H100" s="77"/>
      <c r="I100" s="75"/>
      <c r="J100" s="75"/>
      <c r="K100" s="75"/>
    </row>
    <row r="101" spans="1:11" x14ac:dyDescent="0.25">
      <c r="A101" s="76"/>
      <c r="B101" s="70"/>
      <c r="C101" s="70"/>
      <c r="D101" s="70"/>
      <c r="E101" s="70"/>
      <c r="F101" s="70" t="s">
        <v>314</v>
      </c>
      <c r="G101" s="77"/>
      <c r="H101" s="77"/>
      <c r="I101" s="75"/>
      <c r="J101" s="75"/>
      <c r="K101" s="75"/>
    </row>
    <row r="102" spans="1:11" x14ac:dyDescent="0.25">
      <c r="A102" s="76"/>
      <c r="B102" s="70"/>
      <c r="C102" s="70"/>
      <c r="D102" s="70"/>
      <c r="E102" s="70"/>
      <c r="F102" s="70" t="s">
        <v>337</v>
      </c>
      <c r="G102" s="77"/>
      <c r="H102" s="77"/>
      <c r="I102" s="75"/>
      <c r="J102" s="75"/>
      <c r="K102" s="75"/>
    </row>
    <row r="103" spans="1:11" x14ac:dyDescent="0.25">
      <c r="A103" s="76"/>
      <c r="B103" s="70"/>
      <c r="C103" s="70"/>
      <c r="D103" s="70"/>
      <c r="E103" s="70"/>
      <c r="F103" s="70" t="s">
        <v>332</v>
      </c>
      <c r="G103" s="77"/>
      <c r="H103" s="77"/>
      <c r="I103" s="75"/>
      <c r="J103" s="75"/>
      <c r="K103" s="75"/>
    </row>
    <row r="104" spans="1:11" x14ac:dyDescent="0.25">
      <c r="A104" s="76"/>
      <c r="B104" s="70"/>
      <c r="C104" s="70"/>
      <c r="D104" s="70"/>
      <c r="E104" s="70"/>
      <c r="F104" s="70" t="s">
        <v>298</v>
      </c>
      <c r="G104" s="77"/>
      <c r="H104" s="77"/>
      <c r="I104" s="75"/>
      <c r="J104" s="75"/>
      <c r="K104" s="75"/>
    </row>
    <row r="105" spans="1:11" x14ac:dyDescent="0.25">
      <c r="A105" s="76"/>
      <c r="B105" s="70"/>
      <c r="C105" s="70"/>
      <c r="D105" s="70"/>
      <c r="E105" s="70"/>
      <c r="F105" s="70" t="s">
        <v>341</v>
      </c>
      <c r="G105" s="77"/>
      <c r="H105" s="77"/>
      <c r="I105" s="75"/>
      <c r="J105" s="75"/>
      <c r="K105" s="75"/>
    </row>
    <row r="106" spans="1:11" x14ac:dyDescent="0.25">
      <c r="A106" s="76"/>
      <c r="B106" s="70"/>
      <c r="C106" s="70"/>
      <c r="D106" s="70"/>
      <c r="E106" s="70"/>
      <c r="F106" s="70" t="s">
        <v>302</v>
      </c>
      <c r="G106" s="77"/>
      <c r="H106" s="77"/>
      <c r="I106" s="75"/>
      <c r="J106" s="75"/>
      <c r="K106" s="75"/>
    </row>
    <row r="107" spans="1:11" x14ac:dyDescent="0.25">
      <c r="A107" s="76"/>
      <c r="B107" s="70"/>
      <c r="C107" s="70"/>
      <c r="D107" s="70"/>
      <c r="E107" s="70"/>
      <c r="F107" s="70" t="s">
        <v>279</v>
      </c>
      <c r="G107" s="77"/>
      <c r="H107" s="77"/>
      <c r="I107" s="75"/>
      <c r="J107" s="75"/>
      <c r="K107" s="75"/>
    </row>
    <row r="108" spans="1:11" x14ac:dyDescent="0.25">
      <c r="A108" s="76"/>
      <c r="B108" s="70"/>
      <c r="C108" s="70"/>
      <c r="D108" s="70"/>
      <c r="E108" s="70"/>
      <c r="F108" s="70" t="s">
        <v>319</v>
      </c>
      <c r="G108" s="77"/>
      <c r="H108" s="77"/>
      <c r="I108" s="75"/>
      <c r="J108" s="75"/>
      <c r="K108" s="75"/>
    </row>
    <row r="109" spans="1:11" x14ac:dyDescent="0.25">
      <c r="A109" s="76"/>
      <c r="B109" s="70"/>
      <c r="C109" s="70"/>
      <c r="D109" s="70"/>
      <c r="E109" s="70"/>
      <c r="F109" s="70" t="s">
        <v>284</v>
      </c>
      <c r="G109" s="77"/>
      <c r="H109" s="77"/>
      <c r="I109" s="75"/>
      <c r="J109" s="75"/>
      <c r="K109" s="75"/>
    </row>
    <row r="110" spans="1:11" x14ac:dyDescent="0.25">
      <c r="A110" s="76"/>
      <c r="B110" s="70"/>
      <c r="C110" s="70"/>
      <c r="D110" s="70"/>
      <c r="E110" s="70"/>
      <c r="F110" s="70" t="s">
        <v>265</v>
      </c>
      <c r="G110" s="77"/>
      <c r="H110" s="77"/>
      <c r="I110" s="75"/>
      <c r="J110" s="75"/>
      <c r="K110" s="75"/>
    </row>
    <row r="111" spans="1:11" x14ac:dyDescent="0.25">
      <c r="A111" s="76"/>
      <c r="B111" s="70"/>
      <c r="C111" s="70"/>
      <c r="D111" s="70"/>
      <c r="E111" s="70"/>
      <c r="F111" s="70" t="s">
        <v>270</v>
      </c>
      <c r="G111" s="77"/>
      <c r="H111" s="77"/>
      <c r="I111" s="75"/>
      <c r="J111" s="75"/>
      <c r="K111" s="75"/>
    </row>
    <row r="112" spans="1:11" x14ac:dyDescent="0.25">
      <c r="A112" s="76"/>
      <c r="B112" s="70"/>
      <c r="C112" s="70"/>
      <c r="D112" s="70"/>
      <c r="E112" s="70"/>
      <c r="F112" s="70" t="s">
        <v>338</v>
      </c>
      <c r="G112" s="77"/>
      <c r="H112" s="77"/>
      <c r="I112" s="75"/>
      <c r="J112" s="75"/>
      <c r="K112" s="75"/>
    </row>
    <row r="113" spans="1:11" x14ac:dyDescent="0.25">
      <c r="A113" s="76"/>
      <c r="B113" s="70"/>
      <c r="C113" s="70"/>
      <c r="D113" s="70"/>
      <c r="E113" s="70"/>
      <c r="F113" s="70" t="s">
        <v>305</v>
      </c>
      <c r="G113" s="77"/>
      <c r="H113" s="77"/>
      <c r="I113" s="75"/>
      <c r="J113" s="75"/>
      <c r="K113" s="75"/>
    </row>
    <row r="114" spans="1:11" x14ac:dyDescent="0.25">
      <c r="A114" s="76"/>
      <c r="B114" s="70"/>
      <c r="C114" s="70"/>
      <c r="D114" s="70"/>
      <c r="E114" s="70"/>
      <c r="F114" s="70" t="s">
        <v>322</v>
      </c>
      <c r="G114" s="77"/>
      <c r="H114" s="77"/>
      <c r="I114" s="75"/>
      <c r="J114" s="75"/>
      <c r="K114" s="75"/>
    </row>
    <row r="115" spans="1:11" x14ac:dyDescent="0.25">
      <c r="A115" s="76"/>
      <c r="B115" s="70"/>
      <c r="C115" s="70"/>
      <c r="D115" s="70"/>
      <c r="E115" s="70"/>
      <c r="F115" s="70" t="s">
        <v>258</v>
      </c>
      <c r="G115" s="77"/>
      <c r="H115" s="77"/>
      <c r="I115" s="75"/>
      <c r="J115" s="75"/>
      <c r="K115" s="75"/>
    </row>
    <row r="116" spans="1:11" x14ac:dyDescent="0.25">
      <c r="A116" s="76"/>
      <c r="B116" s="70"/>
      <c r="C116" s="70"/>
      <c r="D116" s="70"/>
      <c r="E116" s="70"/>
      <c r="F116" s="70" t="s">
        <v>350</v>
      </c>
      <c r="G116" s="77"/>
      <c r="H116" s="77"/>
      <c r="I116" s="75"/>
      <c r="J116" s="75"/>
      <c r="K116" s="75"/>
    </row>
    <row r="117" spans="1:11" x14ac:dyDescent="0.25">
      <c r="A117" s="76"/>
      <c r="B117" s="70"/>
      <c r="C117" s="70"/>
      <c r="D117" s="70"/>
      <c r="E117" s="70"/>
      <c r="F117" s="70" t="s">
        <v>348</v>
      </c>
      <c r="G117" s="77"/>
      <c r="H117" s="77"/>
      <c r="I117" s="75"/>
      <c r="J117" s="75"/>
      <c r="K117" s="75"/>
    </row>
    <row r="118" spans="1:11" x14ac:dyDescent="0.25">
      <c r="A118" s="76"/>
      <c r="B118" s="70"/>
      <c r="C118" s="70"/>
      <c r="D118" s="70"/>
      <c r="E118" s="70"/>
      <c r="F118" s="70" t="s">
        <v>276</v>
      </c>
      <c r="G118" s="77"/>
      <c r="H118" s="77"/>
      <c r="I118" s="75"/>
      <c r="J118" s="75"/>
      <c r="K118" s="75"/>
    </row>
    <row r="119" spans="1:11" x14ac:dyDescent="0.25">
      <c r="A119" s="76"/>
      <c r="B119" s="70"/>
      <c r="C119" s="70"/>
      <c r="D119" s="70"/>
      <c r="E119" s="70"/>
      <c r="F119" s="70" t="s">
        <v>315</v>
      </c>
      <c r="G119" s="77"/>
      <c r="H119" s="77"/>
      <c r="I119" s="75"/>
      <c r="J119" s="75"/>
      <c r="K119" s="75"/>
    </row>
    <row r="120" spans="1:11" x14ac:dyDescent="0.25">
      <c r="A120" s="76"/>
      <c r="B120" s="70"/>
      <c r="C120" s="70"/>
      <c r="D120" s="70"/>
      <c r="E120" s="70"/>
      <c r="F120" s="70" t="s">
        <v>310</v>
      </c>
      <c r="G120" s="77"/>
      <c r="H120" s="77"/>
      <c r="I120" s="75"/>
      <c r="J120" s="75"/>
      <c r="K120" s="75"/>
    </row>
    <row r="121" spans="1:11" x14ac:dyDescent="0.25">
      <c r="A121" s="76"/>
      <c r="B121" s="70"/>
      <c r="C121" s="70"/>
      <c r="D121" s="70"/>
      <c r="E121" s="70"/>
      <c r="F121" s="70" t="s">
        <v>329</v>
      </c>
      <c r="G121" s="77"/>
      <c r="H121" s="77"/>
      <c r="I121" s="75"/>
      <c r="J121" s="75"/>
      <c r="K121" s="75"/>
    </row>
    <row r="122" spans="1:11" x14ac:dyDescent="0.25">
      <c r="A122" s="76"/>
      <c r="B122" s="70"/>
      <c r="C122" s="70"/>
      <c r="D122" s="70"/>
      <c r="E122" s="70"/>
      <c r="F122" s="70" t="s">
        <v>333</v>
      </c>
      <c r="G122" s="77"/>
      <c r="H122" s="77"/>
      <c r="I122" s="75"/>
      <c r="J122" s="75"/>
      <c r="K122" s="75"/>
    </row>
    <row r="123" spans="1:11" x14ac:dyDescent="0.25">
      <c r="A123" s="76"/>
      <c r="B123" s="70"/>
      <c r="C123" s="70"/>
      <c r="D123" s="70"/>
      <c r="E123" s="70"/>
      <c r="F123" s="70" t="s">
        <v>280</v>
      </c>
      <c r="G123" s="77"/>
      <c r="H123" s="77"/>
      <c r="I123" s="75"/>
      <c r="J123" s="75"/>
      <c r="K123" s="75"/>
    </row>
    <row r="124" spans="1:11" x14ac:dyDescent="0.25">
      <c r="A124" s="76"/>
      <c r="B124" s="70"/>
      <c r="C124" s="70"/>
      <c r="D124" s="70"/>
      <c r="E124" s="70"/>
      <c r="F124" s="70" t="s">
        <v>253</v>
      </c>
      <c r="G124" s="77"/>
      <c r="H124" s="77"/>
      <c r="I124" s="75"/>
      <c r="J124" s="75"/>
      <c r="K124" s="75"/>
    </row>
    <row r="125" spans="1:11" x14ac:dyDescent="0.25">
      <c r="A125" s="76"/>
      <c r="B125" s="70"/>
      <c r="C125" s="70"/>
      <c r="D125" s="70"/>
      <c r="E125" s="70"/>
      <c r="F125" s="70" t="s">
        <v>299</v>
      </c>
      <c r="G125" s="77"/>
      <c r="H125" s="77"/>
      <c r="I125" s="75"/>
      <c r="J125" s="75"/>
      <c r="K125" s="75"/>
    </row>
    <row r="126" spans="1:11" x14ac:dyDescent="0.25">
      <c r="A126" s="76"/>
      <c r="B126" s="70"/>
      <c r="C126" s="70"/>
      <c r="D126" s="70"/>
      <c r="E126" s="70"/>
      <c r="F126" s="70" t="s">
        <v>306</v>
      </c>
      <c r="G126" s="77"/>
      <c r="H126" s="77"/>
      <c r="I126" s="75"/>
      <c r="J126" s="75"/>
      <c r="K126" s="75"/>
    </row>
    <row r="127" spans="1:11" x14ac:dyDescent="0.25">
      <c r="A127" s="76"/>
      <c r="B127" s="70"/>
      <c r="C127" s="70"/>
      <c r="D127" s="70"/>
      <c r="E127" s="70"/>
      <c r="F127" s="70" t="s">
        <v>323</v>
      </c>
      <c r="G127" s="77"/>
      <c r="H127" s="77"/>
      <c r="I127" s="75"/>
      <c r="J127" s="75"/>
      <c r="K127" s="75"/>
    </row>
    <row r="128" spans="1:11" x14ac:dyDescent="0.25">
      <c r="A128" s="76"/>
      <c r="B128" s="70"/>
      <c r="C128" s="70"/>
      <c r="D128" s="70"/>
      <c r="E128" s="70"/>
      <c r="F128" s="70" t="s">
        <v>285</v>
      </c>
      <c r="G128" s="77"/>
      <c r="H128" s="77"/>
      <c r="I128" s="75"/>
      <c r="J128" s="75"/>
      <c r="K128" s="75"/>
    </row>
    <row r="129" spans="1:11" x14ac:dyDescent="0.25">
      <c r="A129" s="76"/>
      <c r="B129" s="70"/>
      <c r="C129" s="70"/>
      <c r="D129" s="70"/>
      <c r="E129" s="70"/>
      <c r="F129" s="70" t="s">
        <v>294</v>
      </c>
      <c r="G129" s="77"/>
      <c r="H129" s="77"/>
      <c r="I129" s="75"/>
      <c r="J129" s="75"/>
      <c r="K129" s="75"/>
    </row>
    <row r="130" spans="1:11" x14ac:dyDescent="0.25">
      <c r="A130" s="76"/>
      <c r="B130" s="70"/>
      <c r="C130" s="70"/>
      <c r="D130" s="70"/>
      <c r="E130" s="70"/>
      <c r="F130" s="70" t="s">
        <v>339</v>
      </c>
      <c r="G130" s="77"/>
      <c r="H130" s="77"/>
      <c r="I130" s="75"/>
      <c r="J130" s="75"/>
      <c r="K130" s="75"/>
    </row>
    <row r="131" spans="1:11" x14ac:dyDescent="0.25">
      <c r="A131" s="76"/>
      <c r="B131" s="70"/>
      <c r="C131" s="70"/>
      <c r="D131" s="70"/>
      <c r="E131" s="70"/>
      <c r="F131" s="70" t="s">
        <v>271</v>
      </c>
      <c r="G131" s="77"/>
      <c r="H131" s="77"/>
      <c r="I131" s="75"/>
      <c r="J131" s="75"/>
      <c r="K131" s="75"/>
    </row>
    <row r="132" spans="1:11" x14ac:dyDescent="0.25">
      <c r="A132" s="76"/>
      <c r="B132" s="70"/>
      <c r="C132" s="70"/>
      <c r="D132" s="70"/>
      <c r="E132" s="70"/>
      <c r="F132" s="70" t="s">
        <v>272</v>
      </c>
      <c r="G132" s="77"/>
      <c r="H132" s="77"/>
      <c r="I132" s="75"/>
      <c r="J132" s="75"/>
      <c r="K132" s="75"/>
    </row>
    <row r="133" spans="1:11" x14ac:dyDescent="0.25">
      <c r="A133" s="76"/>
      <c r="B133" s="70"/>
      <c r="C133" s="70"/>
      <c r="D133" s="70"/>
      <c r="E133" s="70"/>
      <c r="F133" s="70" t="s">
        <v>256</v>
      </c>
      <c r="G133" s="77"/>
      <c r="H133" s="77"/>
      <c r="I133" s="75"/>
      <c r="J133" s="75"/>
      <c r="K133" s="75"/>
    </row>
    <row r="134" spans="1:11" x14ac:dyDescent="0.25">
      <c r="A134" s="76"/>
      <c r="B134" s="70"/>
      <c r="C134" s="70"/>
      <c r="D134" s="70"/>
      <c r="E134" s="70"/>
      <c r="F134" s="70" t="s">
        <v>281</v>
      </c>
      <c r="G134" s="77"/>
      <c r="H134" s="77"/>
      <c r="I134" s="75"/>
      <c r="J134" s="75"/>
      <c r="K134" s="75"/>
    </row>
    <row r="135" spans="1:11" x14ac:dyDescent="0.25">
      <c r="A135" s="76"/>
      <c r="B135" s="70"/>
      <c r="C135" s="70"/>
      <c r="D135" s="70"/>
      <c r="E135" s="70"/>
      <c r="F135" s="70" t="s">
        <v>259</v>
      </c>
      <c r="G135" s="77"/>
      <c r="H135" s="77"/>
      <c r="I135" s="75"/>
      <c r="J135" s="75"/>
      <c r="K135" s="75"/>
    </row>
    <row r="136" spans="1:11" x14ac:dyDescent="0.25">
      <c r="A136" s="76"/>
      <c r="B136" s="70"/>
      <c r="C136" s="70"/>
      <c r="D136" s="70"/>
      <c r="E136" s="70"/>
      <c r="F136" s="70" t="s">
        <v>274</v>
      </c>
      <c r="G136" s="77"/>
      <c r="H136" s="77"/>
      <c r="I136" s="75"/>
      <c r="J136" s="75"/>
      <c r="K136" s="75"/>
    </row>
    <row r="137" spans="1:11" x14ac:dyDescent="0.25">
      <c r="A137" s="76"/>
      <c r="B137" s="70"/>
      <c r="C137" s="70"/>
      <c r="D137" s="70"/>
      <c r="E137" s="70"/>
      <c r="F137" s="70" t="s">
        <v>355</v>
      </c>
      <c r="G137" s="77"/>
      <c r="H137" s="77"/>
      <c r="I137" s="75"/>
      <c r="J137" s="75"/>
      <c r="K137" s="75"/>
    </row>
    <row r="138" spans="1:11" x14ac:dyDescent="0.25">
      <c r="A138" s="76"/>
      <c r="B138" s="70"/>
      <c r="C138" s="70"/>
      <c r="D138" s="70"/>
      <c r="E138" s="70"/>
      <c r="F138" s="70" t="s">
        <v>324</v>
      </c>
      <c r="G138" s="77"/>
      <c r="H138" s="77"/>
      <c r="I138" s="75"/>
      <c r="J138" s="75"/>
      <c r="K138" s="75"/>
    </row>
    <row r="139" spans="1:11" x14ac:dyDescent="0.25">
      <c r="A139" s="76"/>
      <c r="B139" s="70"/>
      <c r="C139" s="70"/>
      <c r="D139" s="70"/>
      <c r="E139" s="70"/>
      <c r="F139" s="70" t="s">
        <v>301</v>
      </c>
      <c r="G139" s="77"/>
      <c r="H139" s="77"/>
      <c r="I139" s="75"/>
      <c r="J139" s="75"/>
      <c r="K139" s="75"/>
    </row>
    <row r="140" spans="1:11" x14ac:dyDescent="0.25">
      <c r="A140" s="76"/>
      <c r="B140" s="70"/>
      <c r="C140" s="70"/>
      <c r="D140" s="70"/>
      <c r="E140" s="70"/>
      <c r="F140" s="70" t="s">
        <v>300</v>
      </c>
      <c r="G140" s="77"/>
      <c r="H140" s="77"/>
      <c r="I140" s="75"/>
      <c r="J140" s="75"/>
      <c r="K140" s="75"/>
    </row>
    <row r="141" spans="1:11" x14ac:dyDescent="0.25">
      <c r="A141" s="76"/>
      <c r="B141" s="70"/>
      <c r="C141" s="70"/>
      <c r="D141" s="70"/>
      <c r="E141" s="70"/>
      <c r="F141" s="70" t="s">
        <v>354</v>
      </c>
      <c r="G141" s="77"/>
      <c r="H141" s="77"/>
      <c r="I141" s="75"/>
      <c r="J141" s="75"/>
      <c r="K141" s="75"/>
    </row>
    <row r="142" spans="1:11" x14ac:dyDescent="0.25">
      <c r="A142" s="76"/>
      <c r="B142" s="70"/>
      <c r="C142" s="70"/>
      <c r="D142" s="70"/>
      <c r="E142" s="70"/>
      <c r="F142" s="70" t="s">
        <v>295</v>
      </c>
      <c r="G142" s="77"/>
      <c r="H142" s="77"/>
      <c r="I142" s="75"/>
      <c r="J142" s="75"/>
      <c r="K142" s="75"/>
    </row>
    <row r="143" spans="1:11" x14ac:dyDescent="0.25">
      <c r="A143" s="76"/>
      <c r="B143" s="70"/>
      <c r="C143" s="70"/>
      <c r="D143" s="70"/>
      <c r="E143" s="70"/>
      <c r="F143" s="70" t="s">
        <v>353</v>
      </c>
      <c r="G143" s="77"/>
      <c r="H143" s="77"/>
      <c r="I143" s="75"/>
      <c r="J143" s="75"/>
      <c r="K143" s="75"/>
    </row>
    <row r="144" spans="1:11" x14ac:dyDescent="0.25">
      <c r="A144" s="76"/>
      <c r="B144" s="70"/>
      <c r="C144" s="70"/>
      <c r="D144" s="70"/>
      <c r="E144" s="70"/>
      <c r="F144" s="70" t="s">
        <v>266</v>
      </c>
      <c r="G144" s="77"/>
      <c r="H144" s="77"/>
      <c r="I144" s="75"/>
      <c r="J144" s="75"/>
      <c r="K144" s="75"/>
    </row>
    <row r="145" spans="1:11" x14ac:dyDescent="0.25">
      <c r="A145" s="76"/>
      <c r="B145" s="70"/>
      <c r="C145" s="70"/>
      <c r="D145" s="70"/>
      <c r="E145" s="70"/>
      <c r="F145" s="70" t="s">
        <v>286</v>
      </c>
      <c r="G145" s="77"/>
      <c r="H145" s="77"/>
      <c r="I145" s="75"/>
      <c r="J145" s="75"/>
      <c r="K145" s="75"/>
    </row>
    <row r="146" spans="1:11" x14ac:dyDescent="0.25">
      <c r="A146" s="76"/>
      <c r="B146" s="70"/>
      <c r="C146" s="70"/>
      <c r="D146" s="70"/>
      <c r="E146" s="70"/>
      <c r="F146" s="70" t="s">
        <v>349</v>
      </c>
      <c r="G146" s="77"/>
      <c r="H146" s="77"/>
      <c r="I146" s="75"/>
      <c r="J146" s="75"/>
      <c r="K146" s="75"/>
    </row>
    <row r="147" spans="1:11" x14ac:dyDescent="0.25">
      <c r="A147" s="76"/>
      <c r="B147" s="70"/>
      <c r="C147" s="70"/>
      <c r="D147" s="70"/>
      <c r="E147" s="70"/>
      <c r="F147" s="70" t="s">
        <v>325</v>
      </c>
      <c r="G147" s="77"/>
      <c r="H147" s="77"/>
      <c r="I147" s="75"/>
      <c r="J147" s="75"/>
      <c r="K147" s="75"/>
    </row>
    <row r="148" spans="1:11" x14ac:dyDescent="0.25">
      <c r="A148" s="76"/>
      <c r="B148" s="70"/>
      <c r="C148" s="70"/>
      <c r="D148" s="70"/>
      <c r="E148" s="70"/>
      <c r="F148" s="70" t="s">
        <v>346</v>
      </c>
      <c r="G148" s="77"/>
      <c r="H148" s="77"/>
      <c r="I148" s="75"/>
      <c r="J148" s="75"/>
      <c r="K148" s="75"/>
    </row>
    <row r="149" spans="1:11" x14ac:dyDescent="0.25">
      <c r="A149" s="76"/>
      <c r="B149" s="70"/>
      <c r="C149" s="70"/>
      <c r="D149" s="70"/>
      <c r="E149" s="70"/>
      <c r="F149" s="70" t="s">
        <v>316</v>
      </c>
      <c r="G149" s="77"/>
      <c r="H149" s="77"/>
      <c r="I149" s="75"/>
      <c r="J149" s="75"/>
      <c r="K149" s="75"/>
    </row>
    <row r="150" spans="1:11" x14ac:dyDescent="0.25">
      <c r="A150" s="76"/>
      <c r="B150" s="70"/>
      <c r="C150" s="70"/>
      <c r="D150" s="70"/>
      <c r="E150" s="70"/>
      <c r="F150" s="70" t="s">
        <v>318</v>
      </c>
      <c r="G150" s="77"/>
      <c r="H150" s="77"/>
      <c r="I150" s="75"/>
      <c r="J150" s="75"/>
      <c r="K150" s="75"/>
    </row>
    <row r="151" spans="1:11" x14ac:dyDescent="0.25">
      <c r="A151" s="76"/>
      <c r="B151" s="70"/>
      <c r="C151" s="70"/>
      <c r="D151" s="70"/>
      <c r="E151" s="70"/>
      <c r="F151" s="70" t="s">
        <v>342</v>
      </c>
      <c r="G151" s="77"/>
      <c r="H151" s="77"/>
      <c r="I151" s="75"/>
      <c r="J151" s="75"/>
      <c r="K151" s="75"/>
    </row>
    <row r="152" spans="1:11" x14ac:dyDescent="0.25">
      <c r="A152" s="76"/>
      <c r="B152" s="70"/>
      <c r="C152" s="70"/>
      <c r="D152" s="70"/>
      <c r="E152" s="70"/>
      <c r="F152" s="70" t="s">
        <v>320</v>
      </c>
      <c r="G152" s="77"/>
      <c r="H152" s="77"/>
      <c r="I152" s="75"/>
      <c r="J152" s="75"/>
      <c r="K152" s="75"/>
    </row>
    <row r="153" spans="1:11" x14ac:dyDescent="0.25">
      <c r="A153" s="76"/>
      <c r="B153" s="70"/>
      <c r="C153" s="70"/>
      <c r="D153" s="70"/>
      <c r="E153" s="70"/>
      <c r="F153" s="70" t="s">
        <v>334</v>
      </c>
      <c r="G153" s="77"/>
      <c r="H153" s="77"/>
      <c r="I153" s="75"/>
      <c r="J153" s="75"/>
      <c r="K153" s="75"/>
    </row>
    <row r="154" spans="1:11" x14ac:dyDescent="0.25">
      <c r="A154" s="76"/>
      <c r="B154" s="70"/>
      <c r="C154" s="70"/>
      <c r="D154" s="70"/>
      <c r="E154" s="70"/>
      <c r="F154" s="70" t="s">
        <v>261</v>
      </c>
      <c r="G154" s="77"/>
      <c r="H154" s="77"/>
      <c r="I154" s="75"/>
      <c r="J154" s="75"/>
      <c r="K154" s="75"/>
    </row>
    <row r="155" spans="1:11" x14ac:dyDescent="0.25">
      <c r="A155" s="76"/>
      <c r="B155" s="70"/>
      <c r="C155" s="70"/>
      <c r="D155" s="70"/>
      <c r="E155" s="70"/>
      <c r="F155" s="70" t="s">
        <v>347</v>
      </c>
      <c r="G155" s="77"/>
      <c r="H155" s="77"/>
      <c r="I155" s="75"/>
      <c r="J155" s="75"/>
      <c r="K155" s="75"/>
    </row>
    <row r="156" spans="1:11" x14ac:dyDescent="0.25">
      <c r="A156" s="76"/>
      <c r="B156" s="70"/>
      <c r="C156" s="70"/>
      <c r="D156" s="70"/>
      <c r="E156" s="70"/>
      <c r="F156" s="70" t="s">
        <v>287</v>
      </c>
      <c r="G156" s="77"/>
      <c r="H156" s="77"/>
      <c r="I156" s="75"/>
      <c r="J156" s="75"/>
      <c r="K156" s="75"/>
    </row>
    <row r="157" spans="1:11" x14ac:dyDescent="0.25">
      <c r="A157" s="76"/>
      <c r="B157" s="70"/>
      <c r="C157" s="70"/>
      <c r="D157" s="70"/>
      <c r="E157" s="70"/>
      <c r="F157" s="70" t="s">
        <v>267</v>
      </c>
      <c r="G157" s="77"/>
      <c r="H157" s="77"/>
      <c r="I157" s="75"/>
      <c r="J157" s="75"/>
      <c r="K157" s="75"/>
    </row>
    <row r="158" spans="1:11" x14ac:dyDescent="0.25">
      <c r="A158" s="76"/>
      <c r="B158" s="70"/>
      <c r="C158" s="70"/>
      <c r="D158" s="70"/>
      <c r="E158" s="70"/>
      <c r="F158" s="70" t="s">
        <v>288</v>
      </c>
      <c r="G158" s="77"/>
      <c r="H158" s="77"/>
      <c r="I158" s="75"/>
      <c r="J158" s="75"/>
      <c r="K158" s="75"/>
    </row>
    <row r="159" spans="1:11" x14ac:dyDescent="0.25">
      <c r="A159" s="76"/>
      <c r="B159" s="70"/>
      <c r="C159" s="70"/>
      <c r="D159" s="70"/>
      <c r="E159" s="70"/>
      <c r="F159" s="70" t="s">
        <v>275</v>
      </c>
      <c r="G159" s="77"/>
      <c r="H159" s="77"/>
      <c r="I159" s="75"/>
      <c r="J159" s="75"/>
      <c r="K159" s="75"/>
    </row>
    <row r="160" spans="1:11" x14ac:dyDescent="0.25">
      <c r="A160" s="76"/>
      <c r="B160" s="70"/>
      <c r="C160" s="70"/>
      <c r="D160" s="70"/>
      <c r="E160" s="70"/>
      <c r="F160" s="70" t="s">
        <v>330</v>
      </c>
      <c r="G160" s="77"/>
      <c r="H160" s="77"/>
      <c r="I160" s="75"/>
      <c r="J160" s="75"/>
      <c r="K160" s="75"/>
    </row>
    <row r="161" spans="1:11" x14ac:dyDescent="0.25">
      <c r="A161" s="76"/>
      <c r="B161" s="70"/>
      <c r="C161" s="70"/>
      <c r="D161" s="70"/>
      <c r="E161" s="70"/>
      <c r="F161" s="70" t="s">
        <v>331</v>
      </c>
      <c r="G161" s="77"/>
      <c r="H161" s="77"/>
      <c r="I161" s="75"/>
      <c r="J161" s="75"/>
      <c r="K161" s="75"/>
    </row>
    <row r="162" spans="1:11" x14ac:dyDescent="0.25">
      <c r="A162" s="76"/>
      <c r="B162" s="70"/>
      <c r="C162" s="70"/>
      <c r="D162" s="70"/>
      <c r="E162" s="70"/>
      <c r="F162" s="70" t="s">
        <v>313</v>
      </c>
      <c r="G162" s="77"/>
      <c r="H162" s="77"/>
      <c r="I162" s="75"/>
      <c r="J162" s="75"/>
      <c r="K162" s="75"/>
    </row>
    <row r="163" spans="1:11" x14ac:dyDescent="0.25">
      <c r="A163" s="76"/>
      <c r="B163" s="70"/>
      <c r="C163" s="70"/>
      <c r="D163" s="70"/>
      <c r="E163" s="70"/>
      <c r="F163" s="70" t="s">
        <v>345</v>
      </c>
      <c r="G163" s="77"/>
      <c r="H163" s="77"/>
      <c r="I163" s="75"/>
      <c r="J163" s="75"/>
      <c r="K163" s="75"/>
    </row>
    <row r="164" spans="1:11" x14ac:dyDescent="0.25">
      <c r="A164" s="76"/>
      <c r="B164" s="70"/>
      <c r="C164" s="70"/>
      <c r="D164" s="70"/>
      <c r="E164" s="70"/>
      <c r="F164" s="70" t="s">
        <v>263</v>
      </c>
      <c r="G164" s="77"/>
      <c r="H164" s="77"/>
      <c r="I164" s="75"/>
      <c r="J164" s="75"/>
      <c r="K164" s="75"/>
    </row>
    <row r="165" spans="1:11" x14ac:dyDescent="0.25">
      <c r="A165" s="76"/>
      <c r="B165" s="70"/>
      <c r="C165" s="70"/>
      <c r="D165" s="70"/>
      <c r="E165" s="70"/>
      <c r="F165" s="70" t="s">
        <v>289</v>
      </c>
      <c r="G165" s="77"/>
      <c r="H165" s="77"/>
      <c r="I165" s="75"/>
      <c r="J165" s="75"/>
      <c r="K165" s="75"/>
    </row>
    <row r="166" spans="1:11" x14ac:dyDescent="0.25">
      <c r="A166" s="76"/>
      <c r="B166" s="70"/>
      <c r="C166" s="70"/>
      <c r="D166" s="70"/>
      <c r="E166" s="70"/>
      <c r="F166" s="70" t="s">
        <v>335</v>
      </c>
      <c r="G166" s="77"/>
      <c r="H166" s="77"/>
      <c r="I166" s="75"/>
      <c r="J166" s="75"/>
      <c r="K166" s="75"/>
    </row>
    <row r="167" spans="1:11" x14ac:dyDescent="0.25">
      <c r="A167" s="76"/>
      <c r="B167" s="70"/>
      <c r="C167" s="70"/>
      <c r="D167" s="70"/>
      <c r="E167" s="70"/>
      <c r="F167" s="70" t="s">
        <v>326</v>
      </c>
      <c r="G167" s="77"/>
      <c r="H167" s="77"/>
      <c r="I167" s="75"/>
      <c r="J167" s="75"/>
      <c r="K167" s="75"/>
    </row>
    <row r="168" spans="1:11" x14ac:dyDescent="0.25">
      <c r="A168" s="76"/>
      <c r="B168" s="70"/>
      <c r="C168" s="70"/>
      <c r="D168" s="70"/>
      <c r="E168" s="70"/>
      <c r="F168" s="70" t="s">
        <v>257</v>
      </c>
      <c r="G168" s="77"/>
      <c r="H168" s="77"/>
      <c r="I168" s="75"/>
      <c r="J168" s="75"/>
      <c r="K168" s="75"/>
    </row>
    <row r="169" spans="1:11" x14ac:dyDescent="0.25">
      <c r="A169" s="76"/>
      <c r="B169" s="70"/>
      <c r="C169" s="70"/>
      <c r="D169" s="70"/>
      <c r="E169" s="70"/>
      <c r="F169" s="70" t="s">
        <v>290</v>
      </c>
      <c r="G169" s="77"/>
      <c r="H169" s="77"/>
      <c r="I169" s="75"/>
      <c r="J169" s="75"/>
      <c r="K169" s="75"/>
    </row>
    <row r="170" spans="1:11" x14ac:dyDescent="0.25">
      <c r="A170" s="76"/>
      <c r="B170" s="70"/>
      <c r="C170" s="70"/>
      <c r="D170" s="70"/>
      <c r="E170" s="70"/>
      <c r="F170" s="70" t="s">
        <v>268</v>
      </c>
      <c r="G170" s="77"/>
      <c r="H170" s="77"/>
      <c r="I170" s="75"/>
      <c r="J170" s="75"/>
      <c r="K170" s="75"/>
    </row>
    <row r="171" spans="1:11" x14ac:dyDescent="0.25">
      <c r="A171" s="76"/>
      <c r="B171" s="70"/>
      <c r="C171" s="70"/>
      <c r="D171" s="70"/>
      <c r="E171" s="70"/>
      <c r="F171" s="70" t="s">
        <v>277</v>
      </c>
      <c r="G171" s="77"/>
      <c r="H171" s="77"/>
      <c r="I171" s="75"/>
      <c r="J171" s="75"/>
      <c r="K171" s="75"/>
    </row>
    <row r="172" spans="1:11" x14ac:dyDescent="0.25">
      <c r="A172" s="76"/>
      <c r="B172" s="70"/>
      <c r="C172" s="70"/>
      <c r="D172" s="70"/>
      <c r="E172" s="70"/>
      <c r="F172" s="70" t="s">
        <v>311</v>
      </c>
      <c r="G172" s="77"/>
      <c r="H172" s="77"/>
      <c r="I172" s="75"/>
      <c r="J172" s="75"/>
      <c r="K172" s="75"/>
    </row>
    <row r="173" spans="1:11" x14ac:dyDescent="0.25">
      <c r="A173" s="76"/>
      <c r="B173" s="70"/>
      <c r="C173" s="70"/>
      <c r="D173" s="70"/>
      <c r="E173" s="70"/>
      <c r="F173" s="70" t="s">
        <v>312</v>
      </c>
      <c r="G173" s="77"/>
      <c r="H173" s="77"/>
      <c r="I173" s="75"/>
      <c r="J173" s="75"/>
      <c r="K173" s="75"/>
    </row>
    <row r="174" spans="1:11" x14ac:dyDescent="0.25">
      <c r="A174" s="76"/>
      <c r="B174" s="70"/>
      <c r="C174" s="70"/>
      <c r="D174" s="70"/>
      <c r="E174" s="70"/>
      <c r="F174" s="70" t="s">
        <v>282</v>
      </c>
      <c r="G174" s="77"/>
      <c r="H174" s="77"/>
      <c r="I174" s="75"/>
      <c r="J174" s="75"/>
      <c r="K174" s="75"/>
    </row>
    <row r="175" spans="1:11" x14ac:dyDescent="0.25">
      <c r="A175" s="76"/>
      <c r="B175" s="70"/>
      <c r="C175" s="70"/>
      <c r="D175" s="70"/>
      <c r="E175" s="70"/>
      <c r="F175" s="70" t="s">
        <v>291</v>
      </c>
      <c r="G175" s="77"/>
      <c r="H175" s="77"/>
      <c r="I175" s="75"/>
      <c r="J175" s="75"/>
      <c r="K175" s="75"/>
    </row>
    <row r="176" spans="1:11" x14ac:dyDescent="0.25">
      <c r="A176" s="76"/>
      <c r="B176" s="70"/>
      <c r="C176" s="70"/>
      <c r="D176" s="70"/>
      <c r="E176" s="70"/>
      <c r="F176" s="70" t="s">
        <v>292</v>
      </c>
      <c r="G176" s="77"/>
      <c r="H176" s="77"/>
      <c r="I176" s="75"/>
      <c r="J176" s="75"/>
      <c r="K176" s="75"/>
    </row>
    <row r="177" spans="1:11" x14ac:dyDescent="0.25">
      <c r="A177" s="76"/>
      <c r="B177" s="70"/>
      <c r="C177" s="70"/>
      <c r="D177" s="70"/>
      <c r="E177" s="70"/>
      <c r="F177" s="70" t="s">
        <v>255</v>
      </c>
      <c r="G177" s="77"/>
      <c r="H177" s="77"/>
      <c r="I177" s="75"/>
      <c r="J177" s="75"/>
      <c r="K177" s="75"/>
    </row>
    <row r="178" spans="1:11" x14ac:dyDescent="0.25">
      <c r="A178" s="76"/>
      <c r="B178" s="70"/>
      <c r="C178" s="70"/>
      <c r="D178" s="70"/>
      <c r="E178" s="70"/>
      <c r="F178" s="70" t="s">
        <v>307</v>
      </c>
      <c r="G178" s="77"/>
      <c r="H178" s="77"/>
      <c r="I178" s="75"/>
      <c r="J178" s="75"/>
      <c r="K178" s="75"/>
    </row>
    <row r="179" spans="1:11" x14ac:dyDescent="0.25">
      <c r="A179" s="76"/>
      <c r="B179" s="70"/>
      <c r="C179" s="70"/>
      <c r="D179" s="70"/>
      <c r="E179" s="70"/>
      <c r="F179" s="70" t="s">
        <v>327</v>
      </c>
      <c r="G179" s="77"/>
      <c r="H179" s="77"/>
      <c r="I179" s="75"/>
      <c r="J179" s="75"/>
      <c r="K179" s="75"/>
    </row>
    <row r="180" spans="1:11" x14ac:dyDescent="0.25">
      <c r="A180" s="76"/>
      <c r="B180" s="70"/>
      <c r="C180" s="70"/>
      <c r="D180" s="70"/>
      <c r="E180" s="70"/>
      <c r="F180" s="70" t="s">
        <v>254</v>
      </c>
      <c r="G180" s="77"/>
      <c r="H180" s="77"/>
      <c r="I180" s="75"/>
      <c r="J180" s="75"/>
      <c r="K180" s="75"/>
    </row>
    <row r="181" spans="1:11" x14ac:dyDescent="0.25">
      <c r="A181" s="76"/>
      <c r="B181" s="70"/>
      <c r="C181" s="70"/>
      <c r="D181" s="70"/>
      <c r="E181" s="70"/>
      <c r="F181" s="70" t="s">
        <v>321</v>
      </c>
      <c r="G181" s="77"/>
      <c r="H181" s="77"/>
      <c r="I181" s="75"/>
      <c r="J181" s="75"/>
      <c r="K181" s="75"/>
    </row>
    <row r="182" spans="1:11" x14ac:dyDescent="0.25">
      <c r="A182" s="76"/>
      <c r="B182" s="70"/>
      <c r="C182" s="70"/>
      <c r="D182" s="70"/>
      <c r="E182" s="70"/>
      <c r="F182" s="70" t="s">
        <v>351</v>
      </c>
      <c r="G182" s="77"/>
      <c r="H182" s="77"/>
      <c r="I182" s="75"/>
      <c r="J182" s="75"/>
      <c r="K182" s="75"/>
    </row>
    <row r="183" spans="1:11" x14ac:dyDescent="0.25">
      <c r="A183" s="76"/>
      <c r="B183" s="70"/>
      <c r="C183" s="70"/>
      <c r="D183" s="70"/>
      <c r="E183" s="70"/>
      <c r="F183" s="70" t="s">
        <v>336</v>
      </c>
      <c r="G183" s="77"/>
      <c r="H183" s="77"/>
      <c r="I183" s="75"/>
      <c r="J183" s="75"/>
      <c r="K183" s="75"/>
    </row>
    <row r="184" spans="1:11" x14ac:dyDescent="0.25">
      <c r="A184" s="76"/>
      <c r="B184" s="70"/>
      <c r="C184" s="70"/>
      <c r="D184" s="70"/>
      <c r="E184" s="70"/>
      <c r="F184" s="70" t="s">
        <v>352</v>
      </c>
      <c r="G184" s="77"/>
      <c r="H184" s="77"/>
      <c r="I184" s="75"/>
      <c r="J184" s="75"/>
      <c r="K184" s="75"/>
    </row>
    <row r="185" spans="1:11" x14ac:dyDescent="0.25">
      <c r="A185" s="75"/>
      <c r="B185" s="77"/>
      <c r="C185" s="77"/>
      <c r="D185" s="77"/>
      <c r="E185" s="77"/>
      <c r="F185" s="77"/>
      <c r="G185" s="77"/>
      <c r="H185" s="77"/>
      <c r="I185" s="75"/>
      <c r="J185" s="75"/>
      <c r="K185" s="75"/>
    </row>
    <row r="186" spans="1:11" x14ac:dyDescent="0.25">
      <c r="A186" s="75"/>
      <c r="B186" s="77"/>
      <c r="C186" s="77"/>
      <c r="D186" s="77"/>
      <c r="E186" s="77"/>
      <c r="F186" s="77"/>
      <c r="G186" s="77"/>
      <c r="H186" s="77"/>
      <c r="I186" s="75"/>
      <c r="J186" s="75"/>
      <c r="K186" s="75"/>
    </row>
  </sheetData>
  <sheetProtection algorithmName="SHA-512" hashValue="F7fwZvB7DEi89YMkyK2ws54zfSGJISF96v2oh3nJKpEkLGfPchrUiNltnOn+rTxQ538fnIXev4u/R+4LhiDTCA==" saltValue="FZr3fx8k0VFKSCsNMZjkRw==" spinCount="100000" sheet="1" objects="1" scenarios="1"/>
  <sortState ref="F64:F166">
    <sortCondition ref="F64:F166"/>
  </sortState>
  <dataConsolidate/>
  <mergeCells count="159">
    <mergeCell ref="B61:E61"/>
    <mergeCell ref="B27:D27"/>
    <mergeCell ref="E27:F27"/>
    <mergeCell ref="G27:H27"/>
    <mergeCell ref="I27:K27"/>
    <mergeCell ref="E44:K44"/>
    <mergeCell ref="E46:K46"/>
    <mergeCell ref="B30:D30"/>
    <mergeCell ref="E30:F30"/>
    <mergeCell ref="G30:H30"/>
    <mergeCell ref="I30:K30"/>
    <mergeCell ref="B36:D36"/>
    <mergeCell ref="I32:K32"/>
    <mergeCell ref="I33:K33"/>
    <mergeCell ref="I34:K34"/>
    <mergeCell ref="I35:K35"/>
    <mergeCell ref="I36:K36"/>
    <mergeCell ref="E38:F38"/>
    <mergeCell ref="G38:H38"/>
    <mergeCell ref="E39:F39"/>
    <mergeCell ref="G39:H39"/>
    <mergeCell ref="I37:K37"/>
    <mergeCell ref="B58:E58"/>
    <mergeCell ref="B59:E59"/>
    <mergeCell ref="B60:E60"/>
    <mergeCell ref="A48:L48"/>
    <mergeCell ref="A40:L40"/>
    <mergeCell ref="B47:D47"/>
    <mergeCell ref="E47:K47"/>
    <mergeCell ref="B45:D45"/>
    <mergeCell ref="B46:D46"/>
    <mergeCell ref="A41:L41"/>
    <mergeCell ref="B42:K42"/>
    <mergeCell ref="A43:L43"/>
    <mergeCell ref="B44:D44"/>
    <mergeCell ref="I52:J52"/>
    <mergeCell ref="B52:E52"/>
    <mergeCell ref="E45:K45"/>
    <mergeCell ref="B21:C21"/>
    <mergeCell ref="B3:K3"/>
    <mergeCell ref="B24:K24"/>
    <mergeCell ref="H16:I16"/>
    <mergeCell ref="B16:C16"/>
    <mergeCell ref="B14:C14"/>
    <mergeCell ref="B15:C15"/>
    <mergeCell ref="E20:I20"/>
    <mergeCell ref="E21:I21"/>
    <mergeCell ref="B18:C18"/>
    <mergeCell ref="B20:C20"/>
    <mergeCell ref="B28:D28"/>
    <mergeCell ref="B29:D29"/>
    <mergeCell ref="F52:G52"/>
    <mergeCell ref="F53:G53"/>
    <mergeCell ref="F55:G55"/>
    <mergeCell ref="F56:G56"/>
    <mergeCell ref="G32:H32"/>
    <mergeCell ref="G34:H34"/>
    <mergeCell ref="E37:F37"/>
    <mergeCell ref="G37:H37"/>
    <mergeCell ref="G36:H36"/>
    <mergeCell ref="B37:D37"/>
    <mergeCell ref="B38:D38"/>
    <mergeCell ref="B39:D39"/>
    <mergeCell ref="B31:K31"/>
    <mergeCell ref="B32:D32"/>
    <mergeCell ref="B33:D33"/>
    <mergeCell ref="B34:D34"/>
    <mergeCell ref="B35:D35"/>
    <mergeCell ref="I38:K38"/>
    <mergeCell ref="I39:K39"/>
    <mergeCell ref="E35:F35"/>
    <mergeCell ref="I53:J53"/>
    <mergeCell ref="I55:J55"/>
    <mergeCell ref="A1:L1"/>
    <mergeCell ref="A2:L2"/>
    <mergeCell ref="A22:L22"/>
    <mergeCell ref="A23:L23"/>
    <mergeCell ref="I26:K26"/>
    <mergeCell ref="E26:F26"/>
    <mergeCell ref="B55:E55"/>
    <mergeCell ref="B56:E56"/>
    <mergeCell ref="B57:E57"/>
    <mergeCell ref="A49:L49"/>
    <mergeCell ref="A51:L51"/>
    <mergeCell ref="B50:K50"/>
    <mergeCell ref="E32:F32"/>
    <mergeCell ref="E33:F33"/>
    <mergeCell ref="G33:H33"/>
    <mergeCell ref="E34:F34"/>
    <mergeCell ref="B53:E53"/>
    <mergeCell ref="I28:K28"/>
    <mergeCell ref="I29:K29"/>
    <mergeCell ref="E28:F28"/>
    <mergeCell ref="E29:F29"/>
    <mergeCell ref="G28:H28"/>
    <mergeCell ref="G29:H29"/>
    <mergeCell ref="H12:I12"/>
    <mergeCell ref="B73:E73"/>
    <mergeCell ref="B74:E74"/>
    <mergeCell ref="B75:E75"/>
    <mergeCell ref="B76:E76"/>
    <mergeCell ref="G69:K69"/>
    <mergeCell ref="G70:K70"/>
    <mergeCell ref="G71:K71"/>
    <mergeCell ref="G72:K72"/>
    <mergeCell ref="G73:K73"/>
    <mergeCell ref="G74:K74"/>
    <mergeCell ref="G75:K75"/>
    <mergeCell ref="G76:K76"/>
    <mergeCell ref="B71:E71"/>
    <mergeCell ref="B72:E72"/>
    <mergeCell ref="B67:K67"/>
    <mergeCell ref="A68:L68"/>
    <mergeCell ref="B69:E69"/>
    <mergeCell ref="B70:E70"/>
    <mergeCell ref="I59:J59"/>
    <mergeCell ref="I60:J60"/>
    <mergeCell ref="I61:J61"/>
    <mergeCell ref="I63:J63"/>
    <mergeCell ref="G35:H35"/>
    <mergeCell ref="E36:F36"/>
    <mergeCell ref="F64:G64"/>
    <mergeCell ref="F57:G57"/>
    <mergeCell ref="F58:G58"/>
    <mergeCell ref="F59:G59"/>
    <mergeCell ref="F60:G60"/>
    <mergeCell ref="F61:G61"/>
    <mergeCell ref="F63:G63"/>
    <mergeCell ref="I56:J56"/>
    <mergeCell ref="I57:J57"/>
    <mergeCell ref="I58:J58"/>
    <mergeCell ref="B54:K54"/>
    <mergeCell ref="B62:K62"/>
    <mergeCell ref="I64:J64"/>
    <mergeCell ref="B64:E64"/>
    <mergeCell ref="A25:L25"/>
    <mergeCell ref="B26:D26"/>
    <mergeCell ref="A4:L4"/>
    <mergeCell ref="E12:F12"/>
    <mergeCell ref="E13:F13"/>
    <mergeCell ref="E14:F14"/>
    <mergeCell ref="E15:F15"/>
    <mergeCell ref="E16:F16"/>
    <mergeCell ref="E18:F18"/>
    <mergeCell ref="H13:I13"/>
    <mergeCell ref="H14:I14"/>
    <mergeCell ref="H15:I15"/>
    <mergeCell ref="E5:F5"/>
    <mergeCell ref="E7:F7"/>
    <mergeCell ref="E9:F9"/>
    <mergeCell ref="H5:I5"/>
    <mergeCell ref="H9:I9"/>
    <mergeCell ref="B5:C5"/>
    <mergeCell ref="B7:C7"/>
    <mergeCell ref="B9:C9"/>
    <mergeCell ref="B12:C12"/>
    <mergeCell ref="B13:C13"/>
    <mergeCell ref="H7:I7"/>
    <mergeCell ref="G26:H26"/>
  </mergeCells>
  <dataValidations count="5">
    <dataValidation type="list" allowBlank="1" showInputMessage="1" showErrorMessage="1" sqref="E5">
      <formula1>$B$82:$B$95</formula1>
    </dataValidation>
    <dataValidation type="list" allowBlank="1" showInputMessage="1" showErrorMessage="1" sqref="E7:F7">
      <formula1>$F$82:$F$184</formula1>
    </dataValidation>
    <dataValidation type="list" allowBlank="1" showInputMessage="1" showErrorMessage="1" sqref="G73:K73">
      <formula1>"DESJEPS,DEJEPS,BPJEPS,BFER,BFDEVE,CQPMONI"</formula1>
    </dataValidation>
    <dataValidation type="list" allowBlank="1" showInputMessage="1" showErrorMessage="1" sqref="G74:K75">
      <formula1>"DESJEPS,DEJEPS,BFEJ,BFDEVE,BFPERF,CQPTECH,CQPMONI"</formula1>
    </dataValidation>
    <dataValidation type="list" allowBlank="1" showInputMessage="1" showErrorMessage="1" sqref="G70:K72">
      <formula1>"DESJEPS,DEJEPS,BPJEPS,BFER,BFINIT,CQPMONI,ACCOMP"</formula1>
    </dataValidation>
  </dataValidations>
  <pageMargins left="0" right="0" top="0.35433070866141736" bottom="0.35433070866141736" header="0.31496062992125984" footer="0.31496062992125984"/>
  <pageSetup paperSize="9" scale="89" fitToHeight="0" orientation="portrait" r:id="rId1"/>
  <headerFooter>
    <oddFooter>&amp;LFédération Française de Rugby&amp;C2019-2020&amp;R&amp;P</oddFooter>
  </headerFooter>
  <rowBreaks count="2" manualBreakCount="2">
    <brk id="22" max="16383" man="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4"/>
    <pageSetUpPr fitToPage="1"/>
  </sheetPr>
  <dimension ref="A1:L109"/>
  <sheetViews>
    <sheetView topLeftCell="B1" zoomScale="70" zoomScaleNormal="70" workbookViewId="0">
      <selection activeCell="E2" sqref="E2:J2"/>
    </sheetView>
  </sheetViews>
  <sheetFormatPr baseColWidth="10" defaultRowHeight="15" x14ac:dyDescent="0.25"/>
  <cols>
    <col min="1" max="1" width="3.140625" style="2" hidden="1" customWidth="1"/>
    <col min="2" max="2" width="8.140625" style="5" customWidth="1"/>
    <col min="3" max="3" width="90.85546875" style="171" customWidth="1"/>
    <col min="4" max="4" width="31.85546875" style="3" customWidth="1"/>
    <col min="5" max="5" width="17.5703125" style="6" customWidth="1"/>
    <col min="6" max="6" width="9.7109375" style="6" customWidth="1"/>
    <col min="7" max="7" width="17.5703125" style="6" customWidth="1"/>
    <col min="8" max="8" width="10.140625" style="6" customWidth="1"/>
    <col min="9" max="9" width="17.7109375" style="6" customWidth="1"/>
    <col min="10" max="10" width="14" style="6" customWidth="1"/>
    <col min="11" max="11" width="64.5703125" style="111" bestFit="1" customWidth="1"/>
    <col min="12" max="16384" width="11.42578125" style="1"/>
  </cols>
  <sheetData>
    <row r="1" spans="1:12" ht="57" customHeight="1" x14ac:dyDescent="0.25">
      <c r="A1" s="42"/>
      <c r="B1" s="282" t="s">
        <v>192</v>
      </c>
      <c r="C1" s="283"/>
      <c r="D1" s="283"/>
      <c r="E1" s="283"/>
      <c r="F1" s="283"/>
      <c r="G1" s="283"/>
      <c r="H1" s="283"/>
      <c r="I1" s="283"/>
      <c r="J1" s="284"/>
      <c r="K1" s="179"/>
    </row>
    <row r="2" spans="1:12" s="13" customFormat="1" ht="45" customHeight="1" x14ac:dyDescent="0.5">
      <c r="A2" s="43"/>
      <c r="B2" s="295">
        <f>'1. Fiche identité EDR'!E9</f>
        <v>0</v>
      </c>
      <c r="C2" s="295"/>
      <c r="D2" s="88">
        <f>'1. Fiche identité EDR'!K9</f>
        <v>0</v>
      </c>
      <c r="E2" s="285"/>
      <c r="F2" s="286"/>
      <c r="G2" s="286"/>
      <c r="H2" s="286"/>
      <c r="I2" s="286"/>
      <c r="J2" s="287"/>
      <c r="K2" s="180"/>
      <c r="L2" s="13" t="s">
        <v>380</v>
      </c>
    </row>
    <row r="3" spans="1:12" s="13" customFormat="1" ht="18.75" customHeight="1" thickBot="1" x14ac:dyDescent="0.55000000000000004">
      <c r="A3" s="57"/>
      <c r="B3" s="92"/>
      <c r="C3" s="154"/>
      <c r="D3" s="93"/>
      <c r="E3" s="296"/>
      <c r="F3" s="296"/>
      <c r="G3" s="297"/>
      <c r="H3" s="297"/>
      <c r="I3" s="93"/>
      <c r="J3" s="94"/>
      <c r="K3" s="180"/>
    </row>
    <row r="4" spans="1:12" ht="48" customHeight="1" thickBot="1" x14ac:dyDescent="0.3">
      <c r="A4" s="50"/>
      <c r="B4" s="293" t="s">
        <v>201</v>
      </c>
      <c r="C4" s="294"/>
      <c r="D4" s="90">
        <f>IF(E2="Renouvellement",2,1)</f>
        <v>1</v>
      </c>
      <c r="E4" s="290" t="str">
        <f>IF(E5=1,"CONFORME 1 ETOILE","NON CONFORME 1 ETOILE")</f>
        <v>NON CONFORME 1 ETOILE</v>
      </c>
      <c r="F4" s="291"/>
      <c r="G4" s="290" t="str">
        <f>IF(G5=2,"CONFORME 2 ETOILES","NON CONFORME 2 ETOILES")</f>
        <v>NON CONFORME 2 ETOILES</v>
      </c>
      <c r="H4" s="291"/>
      <c r="I4" s="290" t="str">
        <f>IF(I5=3,"CONFORME 3 ETOILES","NON CONFORME 3 ETOILES")</f>
        <v>NON CONFORME 3 ETOILES</v>
      </c>
      <c r="J4" s="291"/>
      <c r="K4" s="179"/>
    </row>
    <row r="5" spans="1:12" ht="16.5" customHeight="1" thickBot="1" x14ac:dyDescent="0.3">
      <c r="A5" s="51"/>
      <c r="B5" s="52"/>
      <c r="C5" s="155"/>
      <c r="D5" s="91">
        <f>LARGE(E5:J5, 1)</f>
        <v>0</v>
      </c>
      <c r="E5" s="292">
        <f>IF(AND(F8=1,F9=1,F10=1,F13=1,F18=1,F20=1,F21=1,F22=1,F26=1,F27=1,F28=1,F29=1,F30=1,F31=1,F36=1,F38=1,F39=1,F43=1,F44=1,F45=1,F46=1,F47=1,F49=1,F53=1,F54=1,F55=1,F56=1,F57=1,F62=1,F68=1,F70=1,F71=1,F74=1,F77=1,F94=1,F95=1,F100=1,F101=1,F85=1,F87=1,F103=1,F105=1, F11=1,F61=1,F23=1,F83=1),1,0)</f>
        <v>0</v>
      </c>
      <c r="F5" s="292"/>
      <c r="G5" s="292">
        <f>IF(AND(H8=1,H9=1,H10=1,H13=1,H18=1,H20=1,H21=1,H22=1,H23=1,H26=1,H27=1,H28=1,H29=1,H30=1,H72=1,H31=1,H32=1,H36=1,H37=1,H38=1,H39=1,H43=1,H44=1,H45=1,H46=1,H47=1,H49=1,H53=1,H55=1,H57=1,H61=1,H62=1,H68=1,H69=1,H70=1,H71=1,H74=1,H77=1,H94=1,H95=1,H100=1,H101=1,H102=1,H65=1,H11=1,H58=1,H78=1,H84=1,H85=1,H86=1,H97=1,H103=1,H105=1,H52=1,H19=1,H54=1,H87=1,H56=1,H83=1),2,0)</f>
        <v>0</v>
      </c>
      <c r="H5" s="292"/>
      <c r="I5" s="292">
        <f>IF(AND(J8=1,J9=1,J10=1,J13=1,J18=1,J20=1,J21=1,J22=1,J23=1,J26=1,J27=1,J28=1,J29=1,J30=1,J31=1,J32=1,J36=1,J37=1,J38=1,J39=1,J43=1,J44=1,J45=1,J46=1,J47=1,J49=1,J53=1,J55=1,J57=1,J61=1,J62=1,J69=1,J70=1,J71=1,J72=1,J74=1,J77=1,J94=1,J95=1,J100=1,J101=1,J102=1,J65=1,J11=1,J33=1,J58=1,J78=1,J84=1,J85=1,J86=1,J96=1,J97=1,J103=1,J104=1,J105=1,J52=1,J40=1,J19=1,J24=1,J50=1,J79=1,J87=1,J68=1,J54=1,J59=1,J66=1,J12=1,J56=1,J83=1),3,0)</f>
        <v>0</v>
      </c>
      <c r="J5" s="292"/>
      <c r="K5" s="179"/>
    </row>
    <row r="6" spans="1:12" s="135" customFormat="1" ht="42" customHeight="1" thickBot="1" x14ac:dyDescent="0.45">
      <c r="A6" s="44" t="s">
        <v>10</v>
      </c>
      <c r="B6" s="46" t="s">
        <v>42</v>
      </c>
      <c r="C6" s="156"/>
      <c r="D6" s="47"/>
      <c r="E6" s="288"/>
      <c r="F6" s="289"/>
      <c r="G6" s="288"/>
      <c r="H6" s="289"/>
      <c r="I6" s="288"/>
      <c r="J6" s="289"/>
      <c r="K6" s="181"/>
    </row>
    <row r="7" spans="1:12" s="134" customFormat="1" ht="42" customHeight="1" thickBot="1" x14ac:dyDescent="0.4">
      <c r="A7" s="153" t="s">
        <v>43</v>
      </c>
      <c r="B7" s="117" t="s">
        <v>182</v>
      </c>
      <c r="C7" s="157"/>
      <c r="D7" s="119"/>
      <c r="E7" s="188">
        <v>4</v>
      </c>
      <c r="F7" s="189"/>
      <c r="G7" s="189">
        <v>5</v>
      </c>
      <c r="H7" s="189"/>
      <c r="I7" s="189">
        <v>6</v>
      </c>
      <c r="J7" s="120"/>
      <c r="K7" s="182"/>
    </row>
    <row r="8" spans="1:12" ht="41.25" customHeight="1" x14ac:dyDescent="0.25">
      <c r="A8" s="53"/>
      <c r="B8" s="121" t="s">
        <v>39</v>
      </c>
      <c r="C8" s="158" t="s">
        <v>222</v>
      </c>
      <c r="D8" s="80"/>
      <c r="E8" s="122" t="s">
        <v>6</v>
      </c>
      <c r="F8" s="123">
        <f>IF(D8="oui",1,2)</f>
        <v>2</v>
      </c>
      <c r="G8" s="124" t="s">
        <v>6</v>
      </c>
      <c r="H8" s="123">
        <f>IF(D8="oui",1,2)</f>
        <v>2</v>
      </c>
      <c r="I8" s="124" t="s">
        <v>6</v>
      </c>
      <c r="J8" s="123">
        <f>IF(D8="oui",1,2)</f>
        <v>2</v>
      </c>
      <c r="K8" s="179"/>
    </row>
    <row r="9" spans="1:12" ht="41.25" customHeight="1" x14ac:dyDescent="0.25">
      <c r="A9" s="54"/>
      <c r="B9" s="125" t="s">
        <v>40</v>
      </c>
      <c r="C9" s="159" t="s">
        <v>221</v>
      </c>
      <c r="D9" s="80"/>
      <c r="E9" s="126" t="s">
        <v>6</v>
      </c>
      <c r="F9" s="127">
        <f>IF(D9="oui",1,2)</f>
        <v>2</v>
      </c>
      <c r="G9" s="126" t="s">
        <v>6</v>
      </c>
      <c r="H9" s="127">
        <f>IF(D9="oui",1,2)</f>
        <v>2</v>
      </c>
      <c r="I9" s="126" t="s">
        <v>6</v>
      </c>
      <c r="J9" s="127">
        <f>IF(D9="oui",1,2)</f>
        <v>2</v>
      </c>
      <c r="K9" s="179"/>
    </row>
    <row r="10" spans="1:12" ht="41.25" customHeight="1" x14ac:dyDescent="0.25">
      <c r="A10" s="54"/>
      <c r="B10" s="125" t="s">
        <v>41</v>
      </c>
      <c r="C10" s="159" t="s">
        <v>443</v>
      </c>
      <c r="D10" s="81"/>
      <c r="E10" s="126" t="s">
        <v>6</v>
      </c>
      <c r="F10" s="127">
        <f>IF(D10="oui",1,2)</f>
        <v>2</v>
      </c>
      <c r="G10" s="126" t="s">
        <v>6</v>
      </c>
      <c r="H10" s="127">
        <f>IF(D10="oui",1,2)</f>
        <v>2</v>
      </c>
      <c r="I10" s="126" t="s">
        <v>6</v>
      </c>
      <c r="J10" s="127">
        <f>IF(D10="oui",1,2)</f>
        <v>2</v>
      </c>
      <c r="K10" s="179"/>
    </row>
    <row r="11" spans="1:12" ht="41.25" customHeight="1" x14ac:dyDescent="0.25">
      <c r="A11" s="54"/>
      <c r="B11" s="125" t="s">
        <v>44</v>
      </c>
      <c r="C11" s="159" t="s">
        <v>12</v>
      </c>
      <c r="D11" s="81"/>
      <c r="E11" s="126" t="s">
        <v>6</v>
      </c>
      <c r="F11" s="127">
        <f>IF(D11="oui",1,2)</f>
        <v>2</v>
      </c>
      <c r="G11" s="126" t="s">
        <v>6</v>
      </c>
      <c r="H11" s="127">
        <f>IF(D11="oui",1,2)</f>
        <v>2</v>
      </c>
      <c r="I11" s="126" t="s">
        <v>6</v>
      </c>
      <c r="J11" s="127">
        <f>IF(D11="oui",1,2)</f>
        <v>2</v>
      </c>
      <c r="K11" s="179"/>
    </row>
    <row r="12" spans="1:12" ht="41.25" customHeight="1" x14ac:dyDescent="0.25">
      <c r="A12" s="54"/>
      <c r="B12" s="125" t="s">
        <v>45</v>
      </c>
      <c r="C12" s="159" t="s">
        <v>454</v>
      </c>
      <c r="D12" s="81"/>
      <c r="E12" s="126" t="s">
        <v>7</v>
      </c>
      <c r="F12" s="127"/>
      <c r="G12" s="126" t="s">
        <v>7</v>
      </c>
      <c r="H12" s="127"/>
      <c r="I12" s="126" t="s">
        <v>6</v>
      </c>
      <c r="J12" s="127">
        <f>IF(D12="oui",1,2)</f>
        <v>2</v>
      </c>
      <c r="K12" s="176"/>
    </row>
    <row r="13" spans="1:12" ht="41.25" customHeight="1" x14ac:dyDescent="0.25">
      <c r="A13" s="54"/>
      <c r="B13" s="125" t="s">
        <v>46</v>
      </c>
      <c r="C13" s="159" t="s">
        <v>0</v>
      </c>
      <c r="D13" s="82"/>
      <c r="E13" s="126" t="s">
        <v>6</v>
      </c>
      <c r="F13" s="127">
        <f>IF(D13&gt;0,1,2)</f>
        <v>2</v>
      </c>
      <c r="G13" s="126" t="s">
        <v>6</v>
      </c>
      <c r="H13" s="127">
        <f>IF(D13&gt;0,1,2)</f>
        <v>2</v>
      </c>
      <c r="I13" s="126" t="s">
        <v>6</v>
      </c>
      <c r="J13" s="127">
        <f>IF(D13&gt;0,1,2)</f>
        <v>2</v>
      </c>
      <c r="K13" s="179"/>
    </row>
    <row r="14" spans="1:12" ht="41.25" customHeight="1" x14ac:dyDescent="0.25">
      <c r="A14" s="54"/>
      <c r="B14" s="125" t="s">
        <v>47</v>
      </c>
      <c r="C14" s="159" t="s">
        <v>13</v>
      </c>
      <c r="D14" s="83"/>
      <c r="E14" s="126" t="s">
        <v>8</v>
      </c>
      <c r="F14" s="127"/>
      <c r="G14" s="126" t="s">
        <v>8</v>
      </c>
      <c r="H14" s="127"/>
      <c r="I14" s="126" t="s">
        <v>8</v>
      </c>
      <c r="J14" s="127"/>
      <c r="K14" s="179"/>
    </row>
    <row r="15" spans="1:12" ht="41.25" customHeight="1" x14ac:dyDescent="0.25">
      <c r="A15" s="54"/>
      <c r="B15" s="125" t="s">
        <v>48</v>
      </c>
      <c r="C15" s="160" t="s">
        <v>447</v>
      </c>
      <c r="D15" s="82"/>
      <c r="E15" s="126" t="s">
        <v>8</v>
      </c>
      <c r="F15" s="127"/>
      <c r="G15" s="126" t="s">
        <v>8</v>
      </c>
      <c r="H15" s="127"/>
      <c r="I15" s="126" t="s">
        <v>8</v>
      </c>
      <c r="J15" s="127"/>
      <c r="K15" s="179"/>
    </row>
    <row r="16" spans="1:12" ht="41.25" customHeight="1" thickBot="1" x14ac:dyDescent="0.3">
      <c r="A16" s="55"/>
      <c r="B16" s="125" t="s">
        <v>49</v>
      </c>
      <c r="C16" s="161" t="s">
        <v>436</v>
      </c>
      <c r="D16" s="84"/>
      <c r="E16" s="128" t="s">
        <v>8</v>
      </c>
      <c r="F16" s="129"/>
      <c r="G16" s="128" t="s">
        <v>8</v>
      </c>
      <c r="H16" s="129"/>
      <c r="I16" s="128" t="s">
        <v>8</v>
      </c>
      <c r="J16" s="129"/>
      <c r="K16" s="179"/>
    </row>
    <row r="17" spans="1:12" s="134" customFormat="1" ht="41.25" customHeight="1" thickBot="1" x14ac:dyDescent="0.4">
      <c r="A17" s="152"/>
      <c r="B17" s="117" t="s">
        <v>50</v>
      </c>
      <c r="C17" s="157"/>
      <c r="D17" s="118"/>
      <c r="E17" s="188">
        <v>5</v>
      </c>
      <c r="F17" s="189"/>
      <c r="G17" s="189">
        <v>6</v>
      </c>
      <c r="H17" s="189"/>
      <c r="I17" s="189">
        <v>7</v>
      </c>
      <c r="J17" s="120"/>
      <c r="K17" s="182"/>
    </row>
    <row r="18" spans="1:12" ht="41.25" customHeight="1" x14ac:dyDescent="0.25">
      <c r="A18" s="45"/>
      <c r="B18" s="130" t="s">
        <v>51</v>
      </c>
      <c r="C18" s="164" t="s">
        <v>223</v>
      </c>
      <c r="D18" s="80"/>
      <c r="E18" s="124" t="s">
        <v>6</v>
      </c>
      <c r="F18" s="123">
        <f>IF(D18="oui",1,2)</f>
        <v>2</v>
      </c>
      <c r="G18" s="124" t="s">
        <v>6</v>
      </c>
      <c r="H18" s="123">
        <f>IF(D18="oui",1,2)</f>
        <v>2</v>
      </c>
      <c r="I18" s="124" t="s">
        <v>6</v>
      </c>
      <c r="J18" s="123">
        <f>IF(D18="oui",1,2)</f>
        <v>2</v>
      </c>
      <c r="K18" s="179"/>
    </row>
    <row r="19" spans="1:12" ht="41.25" customHeight="1" x14ac:dyDescent="0.25">
      <c r="A19" s="45"/>
      <c r="B19" s="131" t="s">
        <v>53</v>
      </c>
      <c r="C19" s="163" t="s">
        <v>224</v>
      </c>
      <c r="D19" s="174">
        <f>'1. Fiche identité EDR'!F55</f>
        <v>0</v>
      </c>
      <c r="E19" s="126" t="s">
        <v>7</v>
      </c>
      <c r="F19" s="127"/>
      <c r="G19" s="126" t="s">
        <v>24</v>
      </c>
      <c r="H19" s="127">
        <f>IF(D19&gt;=6,1,2)</f>
        <v>2</v>
      </c>
      <c r="I19" s="126" t="s">
        <v>29</v>
      </c>
      <c r="J19" s="127">
        <f>IF(D19&gt;=9,1,2)</f>
        <v>2</v>
      </c>
      <c r="K19" s="179"/>
      <c r="L19" s="1">
        <v>4</v>
      </c>
    </row>
    <row r="20" spans="1:12" ht="41.25" customHeight="1" x14ac:dyDescent="0.25">
      <c r="A20" s="45"/>
      <c r="B20" s="131" t="s">
        <v>52</v>
      </c>
      <c r="C20" s="163" t="s">
        <v>225</v>
      </c>
      <c r="D20" s="174">
        <f>'1. Fiche identité EDR'!F56</f>
        <v>0</v>
      </c>
      <c r="E20" s="126" t="s">
        <v>23</v>
      </c>
      <c r="F20" s="127">
        <f>IF(D20&gt;=2,1,2)</f>
        <v>2</v>
      </c>
      <c r="G20" s="126" t="s">
        <v>25</v>
      </c>
      <c r="H20" s="127">
        <f>IF(D20&gt;=8,1,2)</f>
        <v>2</v>
      </c>
      <c r="I20" s="126" t="s">
        <v>27</v>
      </c>
      <c r="J20" s="127">
        <f>IF(D20&gt;=12,1,2)</f>
        <v>2</v>
      </c>
      <c r="K20" s="179"/>
    </row>
    <row r="21" spans="1:12" ht="41.25" customHeight="1" x14ac:dyDescent="0.25">
      <c r="A21" s="45"/>
      <c r="B21" s="131" t="s">
        <v>54</v>
      </c>
      <c r="C21" s="163" t="s">
        <v>226</v>
      </c>
      <c r="D21" s="174">
        <f>'1. Fiche identité EDR'!F57</f>
        <v>0</v>
      </c>
      <c r="E21" s="126" t="s">
        <v>23</v>
      </c>
      <c r="F21" s="127">
        <f>IF(D21&gt;=2,1,2)</f>
        <v>2</v>
      </c>
      <c r="G21" s="126" t="s">
        <v>26</v>
      </c>
      <c r="H21" s="127">
        <f>IF(D21&gt;=10,1,2)</f>
        <v>2</v>
      </c>
      <c r="I21" s="126" t="s">
        <v>28</v>
      </c>
      <c r="J21" s="127">
        <f>IF(D21&gt;=15,1,2)</f>
        <v>2</v>
      </c>
      <c r="K21" s="179"/>
    </row>
    <row r="22" spans="1:12" ht="41.25" customHeight="1" x14ac:dyDescent="0.25">
      <c r="A22" s="45"/>
      <c r="B22" s="131" t="s">
        <v>55</v>
      </c>
      <c r="C22" s="163" t="s">
        <v>227</v>
      </c>
      <c r="D22" s="174">
        <f>'1. Fiche identité EDR'!F58</f>
        <v>0</v>
      </c>
      <c r="E22" s="126" t="s">
        <v>23</v>
      </c>
      <c r="F22" s="127">
        <f>IF(D22&gt;=2,1,2)</f>
        <v>2</v>
      </c>
      <c r="G22" s="126" t="s">
        <v>27</v>
      </c>
      <c r="H22" s="127">
        <f>IF(D22&gt;=12,1,2)</f>
        <v>2</v>
      </c>
      <c r="I22" s="126" t="s">
        <v>30</v>
      </c>
      <c r="J22" s="127">
        <f>IF(D22&gt;=18,1,2)</f>
        <v>2</v>
      </c>
      <c r="K22" s="179"/>
    </row>
    <row r="23" spans="1:12" ht="41.25" customHeight="1" x14ac:dyDescent="0.25">
      <c r="A23" s="45"/>
      <c r="B23" s="131" t="s">
        <v>56</v>
      </c>
      <c r="C23" s="201" t="s">
        <v>228</v>
      </c>
      <c r="D23" s="174">
        <f>'1. Fiche identité EDR'!F59</f>
        <v>0</v>
      </c>
      <c r="E23" s="126" t="s">
        <v>459</v>
      </c>
      <c r="F23" s="127">
        <f>IF(D23&gt;=4,1,2)</f>
        <v>2</v>
      </c>
      <c r="G23" s="126" t="s">
        <v>28</v>
      </c>
      <c r="H23" s="127">
        <f>IF(D23&gt;=15,1,2)</f>
        <v>2</v>
      </c>
      <c r="I23" s="126" t="s">
        <v>31</v>
      </c>
      <c r="J23" s="127">
        <f>IF(D23&gt;=23,1,2)</f>
        <v>2</v>
      </c>
      <c r="K23" s="179"/>
    </row>
    <row r="24" spans="1:12" ht="41.25" customHeight="1" thickBot="1" x14ac:dyDescent="0.3">
      <c r="A24" s="45"/>
      <c r="B24" s="131" t="s">
        <v>57</v>
      </c>
      <c r="C24" s="159" t="s">
        <v>440</v>
      </c>
      <c r="D24" s="173"/>
      <c r="E24" s="126" t="s">
        <v>7</v>
      </c>
      <c r="F24" s="127"/>
      <c r="G24" s="126" t="s">
        <v>7</v>
      </c>
      <c r="H24" s="127"/>
      <c r="I24" s="126" t="s">
        <v>28</v>
      </c>
      <c r="J24" s="127">
        <f>IF(D24&gt;=15,1,2)</f>
        <v>2</v>
      </c>
      <c r="K24" s="179"/>
    </row>
    <row r="25" spans="1:12" s="134" customFormat="1" ht="41.25" customHeight="1" thickBot="1" x14ac:dyDescent="0.4">
      <c r="A25" s="138"/>
      <c r="B25" s="117" t="s">
        <v>68</v>
      </c>
      <c r="C25" s="157"/>
      <c r="D25" s="118"/>
      <c r="E25" s="188">
        <v>7</v>
      </c>
      <c r="F25" s="189"/>
      <c r="G25" s="189">
        <v>8</v>
      </c>
      <c r="H25" s="189"/>
      <c r="I25" s="189">
        <v>9</v>
      </c>
      <c r="J25" s="120"/>
      <c r="K25" s="182"/>
    </row>
    <row r="26" spans="1:12" ht="41.25" customHeight="1" x14ac:dyDescent="0.25">
      <c r="A26" s="45"/>
      <c r="B26" s="130" t="s">
        <v>58</v>
      </c>
      <c r="C26" s="164" t="s">
        <v>229</v>
      </c>
      <c r="D26" s="80"/>
      <c r="E26" s="124" t="s">
        <v>32</v>
      </c>
      <c r="F26" s="123">
        <f>IF(D26&gt;=1,1,2)</f>
        <v>2</v>
      </c>
      <c r="G26" s="124" t="s">
        <v>32</v>
      </c>
      <c r="H26" s="123">
        <f>IF(D26&gt;=1,1,2)</f>
        <v>2</v>
      </c>
      <c r="I26" s="124" t="s">
        <v>23</v>
      </c>
      <c r="J26" s="123">
        <f>IF(D26&gt;=2,1,2)</f>
        <v>2</v>
      </c>
      <c r="K26" s="179"/>
    </row>
    <row r="27" spans="1:12" ht="41.25" customHeight="1" x14ac:dyDescent="0.25">
      <c r="A27" s="45"/>
      <c r="B27" s="131" t="s">
        <v>59</v>
      </c>
      <c r="C27" s="163" t="s">
        <v>231</v>
      </c>
      <c r="D27" s="81"/>
      <c r="E27" s="126" t="s">
        <v>6</v>
      </c>
      <c r="F27" s="127">
        <f>IF(D27="oui",1,2)</f>
        <v>2</v>
      </c>
      <c r="G27" s="126" t="s">
        <v>6</v>
      </c>
      <c r="H27" s="127">
        <f>IF(D27="oui",1,2)</f>
        <v>2</v>
      </c>
      <c r="I27" s="126" t="s">
        <v>6</v>
      </c>
      <c r="J27" s="127">
        <f>IF(D27="oui",1,2)</f>
        <v>2</v>
      </c>
      <c r="K27" s="179"/>
    </row>
    <row r="28" spans="1:12" ht="41.25" customHeight="1" x14ac:dyDescent="0.25">
      <c r="A28" s="45"/>
      <c r="B28" s="131" t="s">
        <v>60</v>
      </c>
      <c r="C28" s="163" t="s">
        <v>455</v>
      </c>
      <c r="D28" s="81"/>
      <c r="E28" s="126" t="s">
        <v>35</v>
      </c>
      <c r="F28" s="127">
        <f>IF(OR(D28="1 pour 4",D28="1 pour 3",D28="1 pour 2",D28="1 pour 1"),1,2)</f>
        <v>2</v>
      </c>
      <c r="G28" s="126" t="s">
        <v>33</v>
      </c>
      <c r="H28" s="127">
        <f>IF(OR(D28="1 pour 3",D28="1 pour 2",D28="1 pour 1"),1,2)</f>
        <v>2</v>
      </c>
      <c r="I28" s="126" t="s">
        <v>36</v>
      </c>
      <c r="J28" s="127">
        <f>IF(OR(D28="1 pour 2",D28="1 pour 1"),1,2)</f>
        <v>2</v>
      </c>
      <c r="K28" s="179"/>
    </row>
    <row r="29" spans="1:12" ht="41.25" customHeight="1" x14ac:dyDescent="0.25">
      <c r="A29" s="45"/>
      <c r="B29" s="131" t="s">
        <v>61</v>
      </c>
      <c r="C29" s="163" t="s">
        <v>456</v>
      </c>
      <c r="D29" s="81"/>
      <c r="E29" s="126" t="s">
        <v>34</v>
      </c>
      <c r="F29" s="127">
        <f>IF(OR(D29="1 pour 5",D29="1 pour 4",D29="1 pour 3",D29= "plus d'1 pour 3"),1,2)</f>
        <v>2</v>
      </c>
      <c r="G29" s="126" t="s">
        <v>35</v>
      </c>
      <c r="H29" s="127">
        <f>IF(OR(D29="1 pour 4",D29="1 pour 3",D29= "plus d'1 pour 3"),1,2)</f>
        <v>2</v>
      </c>
      <c r="I29" s="126" t="s">
        <v>33</v>
      </c>
      <c r="J29" s="127">
        <f>IF(OR(D29="1 pour 3",D29= "plus d'1 pour 3"),1,2)</f>
        <v>2</v>
      </c>
      <c r="K29" s="179"/>
    </row>
    <row r="30" spans="1:12" ht="41.25" customHeight="1" x14ac:dyDescent="0.25">
      <c r="A30" s="45"/>
      <c r="B30" s="131" t="s">
        <v>62</v>
      </c>
      <c r="C30" s="165" t="s">
        <v>230</v>
      </c>
      <c r="D30" s="81"/>
      <c r="E30" s="126" t="s">
        <v>6</v>
      </c>
      <c r="F30" s="127">
        <f>IF(D30="oui",1,2)</f>
        <v>2</v>
      </c>
      <c r="G30" s="126" t="s">
        <v>6</v>
      </c>
      <c r="H30" s="127">
        <f>IF(D30="oui",1,2)</f>
        <v>2</v>
      </c>
      <c r="I30" s="126" t="s">
        <v>6</v>
      </c>
      <c r="J30" s="127">
        <f>IF(D30="oui",1,2)</f>
        <v>2</v>
      </c>
      <c r="K30" s="179"/>
    </row>
    <row r="31" spans="1:12" ht="41.25" customHeight="1" x14ac:dyDescent="0.25">
      <c r="A31" s="45"/>
      <c r="B31" s="131" t="s">
        <v>418</v>
      </c>
      <c r="C31" s="165" t="s">
        <v>232</v>
      </c>
      <c r="D31" s="83"/>
      <c r="E31" s="126" t="s">
        <v>6</v>
      </c>
      <c r="F31" s="127">
        <f>IF(D31="oui",1,2)</f>
        <v>2</v>
      </c>
      <c r="G31" s="126" t="s">
        <v>6</v>
      </c>
      <c r="H31" s="127">
        <f>IF(D31="oui",1,2)</f>
        <v>2</v>
      </c>
      <c r="I31" s="126" t="s">
        <v>6</v>
      </c>
      <c r="J31" s="127">
        <f>IF(D31="oui",1,2)</f>
        <v>2</v>
      </c>
      <c r="K31" s="179"/>
    </row>
    <row r="32" spans="1:12" ht="41.25" customHeight="1" x14ac:dyDescent="0.25">
      <c r="A32" s="45"/>
      <c r="B32" s="131" t="s">
        <v>63</v>
      </c>
      <c r="C32" s="163" t="s">
        <v>233</v>
      </c>
      <c r="D32" s="82"/>
      <c r="E32" s="126" t="s">
        <v>7</v>
      </c>
      <c r="F32" s="127"/>
      <c r="G32" s="126" t="s">
        <v>6</v>
      </c>
      <c r="H32" s="127">
        <f>IF(D32="oui",1,2)</f>
        <v>2</v>
      </c>
      <c r="I32" s="126" t="s">
        <v>6</v>
      </c>
      <c r="J32" s="127">
        <f>IF(D32="oui",1,2)</f>
        <v>2</v>
      </c>
      <c r="K32" s="179"/>
    </row>
    <row r="33" spans="1:11" ht="41.25" customHeight="1" x14ac:dyDescent="0.25">
      <c r="A33" s="45"/>
      <c r="B33" s="131" t="s">
        <v>64</v>
      </c>
      <c r="C33" s="166" t="s">
        <v>234</v>
      </c>
      <c r="D33" s="81"/>
      <c r="E33" s="126" t="s">
        <v>7</v>
      </c>
      <c r="F33" s="127"/>
      <c r="G33" s="126" t="s">
        <v>7</v>
      </c>
      <c r="H33" s="127"/>
      <c r="I33" s="126" t="s">
        <v>6</v>
      </c>
      <c r="J33" s="127">
        <f>IF(D33="oui",1,2)</f>
        <v>2</v>
      </c>
      <c r="K33" s="179"/>
    </row>
    <row r="34" spans="1:11" ht="41.25" customHeight="1" thickBot="1" x14ac:dyDescent="0.3">
      <c r="A34" s="45"/>
      <c r="B34" s="131" t="s">
        <v>65</v>
      </c>
      <c r="C34" s="166" t="s">
        <v>419</v>
      </c>
      <c r="D34" s="84"/>
      <c r="E34" s="128" t="s">
        <v>8</v>
      </c>
      <c r="F34" s="129"/>
      <c r="G34" s="128" t="s">
        <v>8</v>
      </c>
      <c r="H34" s="129"/>
      <c r="I34" s="128" t="s">
        <v>8</v>
      </c>
      <c r="J34" s="129"/>
      <c r="K34" s="179"/>
    </row>
    <row r="35" spans="1:11" s="134" customFormat="1" ht="41.25" customHeight="1" thickBot="1" x14ac:dyDescent="0.4">
      <c r="A35" s="138" t="s">
        <v>69</v>
      </c>
      <c r="B35" s="117" t="s">
        <v>112</v>
      </c>
      <c r="C35" s="157"/>
      <c r="D35" s="118"/>
      <c r="E35" s="188">
        <v>4</v>
      </c>
      <c r="F35" s="189"/>
      <c r="G35" s="189">
        <v>5</v>
      </c>
      <c r="H35" s="189"/>
      <c r="I35" s="189">
        <v>5</v>
      </c>
      <c r="J35" s="120"/>
      <c r="K35" s="182"/>
    </row>
    <row r="36" spans="1:11" ht="41.25" customHeight="1" x14ac:dyDescent="0.25">
      <c r="A36" s="45"/>
      <c r="B36" s="130" t="s">
        <v>66</v>
      </c>
      <c r="C36" s="164" t="s">
        <v>235</v>
      </c>
      <c r="D36" s="80"/>
      <c r="E36" s="124" t="s">
        <v>6</v>
      </c>
      <c r="F36" s="123">
        <f>IF(D36="oui",1,2)</f>
        <v>2</v>
      </c>
      <c r="G36" s="124" t="s">
        <v>6</v>
      </c>
      <c r="H36" s="123">
        <f>IF(D36="oui",1,2)</f>
        <v>2</v>
      </c>
      <c r="I36" s="124" t="s">
        <v>6</v>
      </c>
      <c r="J36" s="123">
        <f>IF(D36="oui",1,2)</f>
        <v>2</v>
      </c>
      <c r="K36" s="179"/>
    </row>
    <row r="37" spans="1:11" ht="41.25" customHeight="1" x14ac:dyDescent="0.25">
      <c r="A37" s="45"/>
      <c r="B37" s="131" t="s">
        <v>67</v>
      </c>
      <c r="C37" s="159" t="s">
        <v>14</v>
      </c>
      <c r="D37" s="81"/>
      <c r="E37" s="126" t="s">
        <v>7</v>
      </c>
      <c r="F37" s="127"/>
      <c r="G37" s="126" t="s">
        <v>6</v>
      </c>
      <c r="H37" s="127">
        <f>IF(D37="oui",1,2)</f>
        <v>2</v>
      </c>
      <c r="I37" s="126" t="s">
        <v>6</v>
      </c>
      <c r="J37" s="127">
        <f>IF(D37="oui",1,2)</f>
        <v>2</v>
      </c>
      <c r="K37" s="179"/>
    </row>
    <row r="38" spans="1:11" ht="41.25" customHeight="1" x14ac:dyDescent="0.25">
      <c r="A38" s="45"/>
      <c r="B38" s="131" t="s">
        <v>70</v>
      </c>
      <c r="C38" s="159" t="s">
        <v>37</v>
      </c>
      <c r="D38" s="81"/>
      <c r="E38" s="126" t="s">
        <v>23</v>
      </c>
      <c r="F38" s="127">
        <f>IF(D38&gt;=2,1,2)</f>
        <v>2</v>
      </c>
      <c r="G38" s="126" t="s">
        <v>23</v>
      </c>
      <c r="H38" s="127">
        <f>IF(D38&gt;=2,1,2)</f>
        <v>2</v>
      </c>
      <c r="I38" s="126" t="s">
        <v>38</v>
      </c>
      <c r="J38" s="127">
        <f>IF(D38&gt;=3,1,2)</f>
        <v>2</v>
      </c>
      <c r="K38" s="179"/>
    </row>
    <row r="39" spans="1:11" ht="41.25" customHeight="1" x14ac:dyDescent="0.25">
      <c r="A39" s="45"/>
      <c r="B39" s="131" t="s">
        <v>71</v>
      </c>
      <c r="C39" s="165" t="s">
        <v>15</v>
      </c>
      <c r="D39" s="81"/>
      <c r="E39" s="126" t="s">
        <v>6</v>
      </c>
      <c r="F39" s="127">
        <f>IF(D39="oui",1,2)</f>
        <v>2</v>
      </c>
      <c r="G39" s="126" t="s">
        <v>6</v>
      </c>
      <c r="H39" s="127">
        <f>IF(D39="oui",1,2)</f>
        <v>2</v>
      </c>
      <c r="I39" s="126" t="s">
        <v>6</v>
      </c>
      <c r="J39" s="127">
        <f>IF(D39="oui",1,2)</f>
        <v>2</v>
      </c>
      <c r="K39" s="179"/>
    </row>
    <row r="40" spans="1:11" ht="41.25" customHeight="1" thickBot="1" x14ac:dyDescent="0.3">
      <c r="A40" s="45"/>
      <c r="B40" s="131" t="s">
        <v>72</v>
      </c>
      <c r="C40" s="165" t="s">
        <v>420</v>
      </c>
      <c r="D40" s="81"/>
      <c r="E40" s="126" t="s">
        <v>7</v>
      </c>
      <c r="F40" s="127"/>
      <c r="G40" s="126" t="s">
        <v>7</v>
      </c>
      <c r="H40" s="127"/>
      <c r="I40" s="126" t="s">
        <v>6</v>
      </c>
      <c r="J40" s="127">
        <f>IF(D40="oui",1,2)</f>
        <v>2</v>
      </c>
      <c r="K40" s="179"/>
    </row>
    <row r="41" spans="1:11" s="135" customFormat="1" ht="42" customHeight="1" thickBot="1" x14ac:dyDescent="0.45">
      <c r="A41" s="44" t="s">
        <v>10</v>
      </c>
      <c r="B41" s="46" t="s">
        <v>74</v>
      </c>
      <c r="C41" s="156"/>
      <c r="D41" s="47"/>
      <c r="E41" s="288"/>
      <c r="F41" s="289"/>
      <c r="G41" s="288"/>
      <c r="H41" s="289"/>
      <c r="I41" s="288"/>
      <c r="J41" s="289"/>
      <c r="K41" s="181"/>
    </row>
    <row r="42" spans="1:11" s="12" customFormat="1" ht="36.75" customHeight="1" thickBot="1" x14ac:dyDescent="0.3">
      <c r="A42" s="151" t="s">
        <v>75</v>
      </c>
      <c r="B42" s="117" t="s">
        <v>75</v>
      </c>
      <c r="C42" s="157"/>
      <c r="D42" s="118"/>
      <c r="E42" s="188">
        <v>5</v>
      </c>
      <c r="F42" s="189"/>
      <c r="G42" s="189">
        <v>5</v>
      </c>
      <c r="H42" s="189"/>
      <c r="I42" s="189">
        <v>5</v>
      </c>
      <c r="J42" s="120"/>
      <c r="K42" s="183"/>
    </row>
    <row r="43" spans="1:11" s="4" customFormat="1" ht="36.75" customHeight="1" x14ac:dyDescent="0.25">
      <c r="A43" s="45"/>
      <c r="B43" s="130" t="s">
        <v>79</v>
      </c>
      <c r="C43" s="159" t="s">
        <v>421</v>
      </c>
      <c r="D43" s="80"/>
      <c r="E43" s="124" t="s">
        <v>6</v>
      </c>
      <c r="F43" s="123">
        <f>IF(D43="oui",1,2)</f>
        <v>2</v>
      </c>
      <c r="G43" s="124" t="s">
        <v>6</v>
      </c>
      <c r="H43" s="123">
        <f>IF(D43="oui",1,2)</f>
        <v>2</v>
      </c>
      <c r="I43" s="124" t="s">
        <v>6</v>
      </c>
      <c r="J43" s="123">
        <f>IF(D43="oui",1,2)</f>
        <v>2</v>
      </c>
      <c r="K43" s="184"/>
    </row>
    <row r="44" spans="1:11" s="4" customFormat="1" ht="36.75" customHeight="1" x14ac:dyDescent="0.25">
      <c r="A44" s="45"/>
      <c r="B44" s="131" t="s">
        <v>80</v>
      </c>
      <c r="C44" s="159" t="s">
        <v>409</v>
      </c>
      <c r="D44" s="81"/>
      <c r="E44" s="126" t="s">
        <v>6</v>
      </c>
      <c r="F44" s="127">
        <f>IF(D44="oui",1,2)</f>
        <v>2</v>
      </c>
      <c r="G44" s="126" t="s">
        <v>6</v>
      </c>
      <c r="H44" s="127">
        <f>IF(D44="oui",1,2)</f>
        <v>2</v>
      </c>
      <c r="I44" s="126" t="s">
        <v>6</v>
      </c>
      <c r="J44" s="127">
        <f>IF(D44="oui",1,2)</f>
        <v>2</v>
      </c>
      <c r="K44" s="281"/>
    </row>
    <row r="45" spans="1:11" s="4" customFormat="1" ht="36.75" customHeight="1" x14ac:dyDescent="0.25">
      <c r="A45" s="45"/>
      <c r="B45" s="131" t="s">
        <v>93</v>
      </c>
      <c r="C45" s="159" t="s">
        <v>410</v>
      </c>
      <c r="D45" s="81"/>
      <c r="E45" s="126" t="s">
        <v>6</v>
      </c>
      <c r="F45" s="127">
        <f>IF(D45="oui",1,2)</f>
        <v>2</v>
      </c>
      <c r="G45" s="126" t="s">
        <v>6</v>
      </c>
      <c r="H45" s="127">
        <f>IF(D45="oui",1,2)</f>
        <v>2</v>
      </c>
      <c r="I45" s="126" t="s">
        <v>6</v>
      </c>
      <c r="J45" s="127">
        <f>IF(D45="oui",1,2)</f>
        <v>2</v>
      </c>
      <c r="K45" s="281"/>
    </row>
    <row r="46" spans="1:11" s="4" customFormat="1" ht="36.75" customHeight="1" x14ac:dyDescent="0.25">
      <c r="A46" s="45"/>
      <c r="B46" s="131" t="s">
        <v>94</v>
      </c>
      <c r="C46" s="159" t="s">
        <v>411</v>
      </c>
      <c r="D46" s="81"/>
      <c r="E46" s="126" t="s">
        <v>6</v>
      </c>
      <c r="F46" s="127">
        <f>IF(D46="oui",1,2)</f>
        <v>2</v>
      </c>
      <c r="G46" s="126" t="s">
        <v>6</v>
      </c>
      <c r="H46" s="127">
        <f>IF(D46="oui",1,2)</f>
        <v>2</v>
      </c>
      <c r="I46" s="126" t="s">
        <v>6</v>
      </c>
      <c r="J46" s="127">
        <f>IF(D46="oui",1,2)</f>
        <v>2</v>
      </c>
      <c r="K46" s="281"/>
    </row>
    <row r="47" spans="1:11" s="4" customFormat="1" ht="36.75" customHeight="1" thickBot="1" x14ac:dyDescent="0.3">
      <c r="A47" s="45"/>
      <c r="B47" s="132" t="s">
        <v>95</v>
      </c>
      <c r="C47" s="161" t="s">
        <v>11</v>
      </c>
      <c r="D47" s="84"/>
      <c r="E47" s="128" t="s">
        <v>6</v>
      </c>
      <c r="F47" s="129">
        <f>IF(D47="oui",1,2)</f>
        <v>2</v>
      </c>
      <c r="G47" s="128" t="s">
        <v>6</v>
      </c>
      <c r="H47" s="129">
        <f>IF(D47="oui",1,2)</f>
        <v>2</v>
      </c>
      <c r="I47" s="128" t="s">
        <v>6</v>
      </c>
      <c r="J47" s="129">
        <f>IF(D47="oui",1,2)</f>
        <v>2</v>
      </c>
      <c r="K47" s="184"/>
    </row>
    <row r="48" spans="1:11" s="12" customFormat="1" ht="36.75" customHeight="1" thickBot="1" x14ac:dyDescent="0.3">
      <c r="A48" s="151" t="s">
        <v>76</v>
      </c>
      <c r="B48" s="117" t="s">
        <v>76</v>
      </c>
      <c r="C48" s="157"/>
      <c r="D48" s="118"/>
      <c r="E48" s="188">
        <v>1</v>
      </c>
      <c r="F48" s="189"/>
      <c r="G48" s="189">
        <v>1</v>
      </c>
      <c r="H48" s="189"/>
      <c r="I48" s="189">
        <v>3</v>
      </c>
      <c r="J48" s="120"/>
      <c r="K48" s="183"/>
    </row>
    <row r="49" spans="1:11" s="4" customFormat="1" ht="36.75" customHeight="1" x14ac:dyDescent="0.25">
      <c r="A49" s="45"/>
      <c r="B49" s="130" t="s">
        <v>81</v>
      </c>
      <c r="C49" s="164" t="s">
        <v>432</v>
      </c>
      <c r="D49" s="80"/>
      <c r="E49" s="124" t="s">
        <v>6</v>
      </c>
      <c r="F49" s="123">
        <f>IF(D49="oui",1,2)</f>
        <v>2</v>
      </c>
      <c r="G49" s="124" t="s">
        <v>6</v>
      </c>
      <c r="H49" s="123">
        <f>IF(D49="oui",1,2)</f>
        <v>2</v>
      </c>
      <c r="I49" s="124" t="s">
        <v>6</v>
      </c>
      <c r="J49" s="123">
        <f>IF(D49="oui",1,2)</f>
        <v>2</v>
      </c>
      <c r="K49" s="184"/>
    </row>
    <row r="50" spans="1:11" s="4" customFormat="1" ht="36.75" customHeight="1" thickBot="1" x14ac:dyDescent="0.3">
      <c r="A50" s="45"/>
      <c r="B50" s="132" t="s">
        <v>82</v>
      </c>
      <c r="C50" s="161" t="s">
        <v>416</v>
      </c>
      <c r="D50" s="84"/>
      <c r="E50" s="128" t="s">
        <v>7</v>
      </c>
      <c r="F50" s="129"/>
      <c r="G50" s="128" t="s">
        <v>7</v>
      </c>
      <c r="H50" s="129"/>
      <c r="I50" s="128" t="s">
        <v>6</v>
      </c>
      <c r="J50" s="129">
        <f>IF(D50="oui",1,2)</f>
        <v>2</v>
      </c>
      <c r="K50" s="184"/>
    </row>
    <row r="51" spans="1:11" s="12" customFormat="1" ht="36.75" customHeight="1" thickBot="1" x14ac:dyDescent="0.3">
      <c r="A51" s="151" t="s">
        <v>77</v>
      </c>
      <c r="B51" s="117" t="s">
        <v>77</v>
      </c>
      <c r="C51" s="157"/>
      <c r="D51" s="118"/>
      <c r="E51" s="188">
        <v>4</v>
      </c>
      <c r="F51" s="189"/>
      <c r="G51" s="189">
        <v>6</v>
      </c>
      <c r="H51" s="189"/>
      <c r="I51" s="189">
        <v>8</v>
      </c>
      <c r="J51" s="120"/>
      <c r="K51" s="183"/>
    </row>
    <row r="52" spans="1:11" s="4" customFormat="1" ht="36.75" customHeight="1" x14ac:dyDescent="0.25">
      <c r="A52" s="45"/>
      <c r="B52" s="130" t="s">
        <v>83</v>
      </c>
      <c r="C52" s="162" t="s">
        <v>236</v>
      </c>
      <c r="D52" s="81"/>
      <c r="E52" s="124" t="s">
        <v>7</v>
      </c>
      <c r="F52" s="123"/>
      <c r="G52" s="124" t="s">
        <v>32</v>
      </c>
      <c r="H52" s="123">
        <f>IF(D52&gt;=1,1,2)</f>
        <v>2</v>
      </c>
      <c r="I52" s="124" t="s">
        <v>23</v>
      </c>
      <c r="J52" s="123">
        <f>IF(D52&gt;=2,1,2)</f>
        <v>2</v>
      </c>
      <c r="K52" s="184"/>
    </row>
    <row r="53" spans="1:11" s="4" customFormat="1" ht="36.75" customHeight="1" x14ac:dyDescent="0.25">
      <c r="A53" s="45"/>
      <c r="B53" s="131" t="s">
        <v>84</v>
      </c>
      <c r="C53" s="159" t="s">
        <v>237</v>
      </c>
      <c r="D53" s="81"/>
      <c r="E53" s="126" t="s">
        <v>32</v>
      </c>
      <c r="F53" s="127">
        <f>IF(D53&gt;=1,1,2)</f>
        <v>2</v>
      </c>
      <c r="G53" s="126" t="s">
        <v>23</v>
      </c>
      <c r="H53" s="127">
        <f>IF(D53&gt;=2,1,2)</f>
        <v>2</v>
      </c>
      <c r="I53" s="126" t="s">
        <v>38</v>
      </c>
      <c r="J53" s="127">
        <f>IF(D53&gt;=3,1,2)</f>
        <v>2</v>
      </c>
      <c r="K53" s="184"/>
    </row>
    <row r="54" spans="1:11" s="112" customFormat="1" ht="36.75" customHeight="1" x14ac:dyDescent="0.25">
      <c r="A54" s="113"/>
      <c r="B54" s="130" t="s">
        <v>90</v>
      </c>
      <c r="C54" s="159" t="s">
        <v>452</v>
      </c>
      <c r="D54" s="80"/>
      <c r="E54" s="126" t="s">
        <v>6</v>
      </c>
      <c r="F54" s="127">
        <f>IF(D54="oui",1,2)</f>
        <v>2</v>
      </c>
      <c r="G54" s="126" t="s">
        <v>6</v>
      </c>
      <c r="H54" s="133">
        <f>IF(D54="oui",1,2)</f>
        <v>2</v>
      </c>
      <c r="I54" s="126" t="s">
        <v>6</v>
      </c>
      <c r="J54" s="133">
        <f>IF(D54="oui",1,2)</f>
        <v>2</v>
      </c>
      <c r="K54" s="184"/>
    </row>
    <row r="55" spans="1:11" s="4" customFormat="1" ht="36.75" customHeight="1" x14ac:dyDescent="0.25">
      <c r="A55" s="45"/>
      <c r="B55" s="131" t="s">
        <v>91</v>
      </c>
      <c r="C55" s="159" t="s">
        <v>417</v>
      </c>
      <c r="D55" s="81"/>
      <c r="E55" s="126" t="s">
        <v>6</v>
      </c>
      <c r="F55" s="127">
        <f>IF(D55="oui",1,2)</f>
        <v>2</v>
      </c>
      <c r="G55" s="126" t="s">
        <v>6</v>
      </c>
      <c r="H55" s="127">
        <f>IF(D55="oui",1,2)</f>
        <v>2</v>
      </c>
      <c r="I55" s="126" t="s">
        <v>6</v>
      </c>
      <c r="J55" s="127">
        <f>IF(D55="oui",1,2)</f>
        <v>2</v>
      </c>
      <c r="K55" s="184"/>
    </row>
    <row r="56" spans="1:11" s="4" customFormat="1" ht="36.75" customHeight="1" x14ac:dyDescent="0.25">
      <c r="A56" s="45"/>
      <c r="B56" s="130" t="s">
        <v>92</v>
      </c>
      <c r="C56" s="159" t="s">
        <v>9</v>
      </c>
      <c r="D56" s="81"/>
      <c r="E56" s="126" t="s">
        <v>414</v>
      </c>
      <c r="F56" s="127">
        <f>IF(OR(D56="entre 1 pour 16 et 1 pour 12",D56="entre 1 pour 12 et 1 pour 8",D56="1 pour 8 ou plus"),1,2)</f>
        <v>2</v>
      </c>
      <c r="G56" s="126" t="s">
        <v>413</v>
      </c>
      <c r="H56" s="127">
        <f>IF(OR(D56="entre 1 pour 12 et 1 pour 8",D56="1 pour 8 ou plus"),1,2)</f>
        <v>2</v>
      </c>
      <c r="I56" s="126" t="s">
        <v>412</v>
      </c>
      <c r="J56" s="127">
        <f>IF(OR(D56="1 pour 8 ou plus"),1,2)</f>
        <v>2</v>
      </c>
      <c r="K56" s="184"/>
    </row>
    <row r="57" spans="1:11" s="4" customFormat="1" ht="36.75" customHeight="1" x14ac:dyDescent="0.25">
      <c r="A57" s="45"/>
      <c r="B57" s="131" t="s">
        <v>110</v>
      </c>
      <c r="C57" s="159" t="s">
        <v>238</v>
      </c>
      <c r="D57" s="81"/>
      <c r="E57" s="126" t="s">
        <v>6</v>
      </c>
      <c r="F57" s="127">
        <f>IF(OR(D57="trimestrielle",D57="bimestrielle",D57="mensuelle"),1,2)</f>
        <v>2</v>
      </c>
      <c r="G57" s="126" t="s">
        <v>6</v>
      </c>
      <c r="H57" s="127">
        <f>IF(OR(D57="bimestrielle",D57="mensuelle"),1,2)</f>
        <v>2</v>
      </c>
      <c r="I57" s="126" t="s">
        <v>6</v>
      </c>
      <c r="J57" s="127">
        <f>IF(D57="mensuelle",1,2)</f>
        <v>2</v>
      </c>
      <c r="K57" s="184"/>
    </row>
    <row r="58" spans="1:11" s="4" customFormat="1" ht="36.75" customHeight="1" x14ac:dyDescent="0.25">
      <c r="A58" s="45"/>
      <c r="B58" s="130" t="s">
        <v>111</v>
      </c>
      <c r="C58" s="159" t="s">
        <v>239</v>
      </c>
      <c r="D58" s="81"/>
      <c r="E58" s="126" t="s">
        <v>7</v>
      </c>
      <c r="F58" s="127"/>
      <c r="G58" s="126" t="s">
        <v>6</v>
      </c>
      <c r="H58" s="127">
        <f>IF(D58="oui",1,2)</f>
        <v>2</v>
      </c>
      <c r="I58" s="126" t="s">
        <v>6</v>
      </c>
      <c r="J58" s="127">
        <f>IF(D58="oui",1,2)</f>
        <v>2</v>
      </c>
      <c r="K58" s="184"/>
    </row>
    <row r="59" spans="1:11" s="4" customFormat="1" ht="36.75" customHeight="1" thickBot="1" x14ac:dyDescent="0.3">
      <c r="A59" s="45"/>
      <c r="B59" s="131" t="s">
        <v>407</v>
      </c>
      <c r="C59" s="159" t="s">
        <v>240</v>
      </c>
      <c r="D59" s="84"/>
      <c r="E59" s="128" t="s">
        <v>8</v>
      </c>
      <c r="F59" s="129"/>
      <c r="G59" s="128" t="s">
        <v>8</v>
      </c>
      <c r="H59" s="129"/>
      <c r="I59" s="128" t="s">
        <v>6</v>
      </c>
      <c r="J59" s="127">
        <f>IF(D59="oui",1,2)</f>
        <v>2</v>
      </c>
      <c r="K59" s="184"/>
    </row>
    <row r="60" spans="1:11" s="12" customFormat="1" ht="36.75" customHeight="1" thickBot="1" x14ac:dyDescent="0.3">
      <c r="A60" s="151" t="s">
        <v>78</v>
      </c>
      <c r="B60" s="117" t="s">
        <v>200</v>
      </c>
      <c r="C60" s="157"/>
      <c r="D60" s="118"/>
      <c r="E60" s="188">
        <v>4</v>
      </c>
      <c r="F60" s="189"/>
      <c r="G60" s="189">
        <v>5</v>
      </c>
      <c r="H60" s="189"/>
      <c r="I60" s="189">
        <v>6</v>
      </c>
      <c r="J60" s="120"/>
      <c r="K60" s="183"/>
    </row>
    <row r="61" spans="1:11" s="4" customFormat="1" ht="36.75" customHeight="1" x14ac:dyDescent="0.25">
      <c r="A61" s="45"/>
      <c r="B61" s="130" t="s">
        <v>85</v>
      </c>
      <c r="C61" s="162" t="s">
        <v>437</v>
      </c>
      <c r="D61" s="80"/>
      <c r="E61" s="124" t="s">
        <v>6</v>
      </c>
      <c r="F61" s="123">
        <f>IF(D61="oui",1,2)</f>
        <v>2</v>
      </c>
      <c r="G61" s="124" t="s">
        <v>6</v>
      </c>
      <c r="H61" s="123">
        <f>IF(D61="oui",1,2)</f>
        <v>2</v>
      </c>
      <c r="I61" s="124" t="s">
        <v>6</v>
      </c>
      <c r="J61" s="123">
        <f t="shared" ref="J61:J66" si="0">IF(D61="oui",1,2)</f>
        <v>2</v>
      </c>
      <c r="K61" s="184"/>
    </row>
    <row r="62" spans="1:11" s="4" customFormat="1" ht="36.75" customHeight="1" x14ac:dyDescent="0.25">
      <c r="A62" s="45"/>
      <c r="B62" s="131" t="s">
        <v>86</v>
      </c>
      <c r="C62" s="159" t="s">
        <v>16</v>
      </c>
      <c r="D62" s="81"/>
      <c r="E62" s="126" t="s">
        <v>6</v>
      </c>
      <c r="F62" s="127">
        <f>IF(D62="oui",1,2)</f>
        <v>2</v>
      </c>
      <c r="G62" s="126" t="s">
        <v>6</v>
      </c>
      <c r="H62" s="127">
        <f>IF(D62="oui",1,2)</f>
        <v>2</v>
      </c>
      <c r="I62" s="126" t="s">
        <v>6</v>
      </c>
      <c r="J62" s="127">
        <f t="shared" si="0"/>
        <v>2</v>
      </c>
      <c r="K62" s="184"/>
    </row>
    <row r="63" spans="1:11" s="4" customFormat="1" ht="36.75" customHeight="1" x14ac:dyDescent="0.25">
      <c r="A63" s="45"/>
      <c r="B63" s="131" t="s">
        <v>87</v>
      </c>
      <c r="C63" s="159" t="s">
        <v>462</v>
      </c>
      <c r="D63" s="81"/>
      <c r="E63" s="126" t="s">
        <v>460</v>
      </c>
      <c r="F63" s="127"/>
      <c r="G63" s="126" t="s">
        <v>460</v>
      </c>
      <c r="H63" s="127"/>
      <c r="I63" s="126" t="s">
        <v>460</v>
      </c>
      <c r="J63" s="127"/>
      <c r="K63" s="184"/>
    </row>
    <row r="64" spans="1:11" s="4" customFormat="1" ht="36.75" customHeight="1" x14ac:dyDescent="0.25">
      <c r="A64" s="45"/>
      <c r="B64" s="131" t="s">
        <v>88</v>
      </c>
      <c r="C64" s="159" t="s">
        <v>463</v>
      </c>
      <c r="D64" s="81"/>
      <c r="E64" s="126" t="s">
        <v>460</v>
      </c>
      <c r="F64" s="127"/>
      <c r="G64" s="126" t="s">
        <v>460</v>
      </c>
      <c r="H64" s="127"/>
      <c r="I64" s="126" t="s">
        <v>460</v>
      </c>
      <c r="J64" s="127"/>
      <c r="K64" s="184"/>
    </row>
    <row r="65" spans="1:11" s="4" customFormat="1" ht="36.75" customHeight="1" x14ac:dyDescent="0.25">
      <c r="A65" s="45"/>
      <c r="B65" s="132" t="s">
        <v>89</v>
      </c>
      <c r="C65" s="161" t="s">
        <v>442</v>
      </c>
      <c r="D65" s="84"/>
      <c r="E65" s="128" t="s">
        <v>7</v>
      </c>
      <c r="F65" s="129"/>
      <c r="G65" s="128" t="s">
        <v>6</v>
      </c>
      <c r="H65" s="129">
        <f>IF(D65="oui",1,2)</f>
        <v>2</v>
      </c>
      <c r="I65" s="128" t="s">
        <v>6</v>
      </c>
      <c r="J65" s="129">
        <f t="shared" si="0"/>
        <v>2</v>
      </c>
      <c r="K65" s="184"/>
    </row>
    <row r="66" spans="1:11" s="4" customFormat="1" ht="36.75" customHeight="1" thickBot="1" x14ac:dyDescent="0.3">
      <c r="A66" s="45"/>
      <c r="B66" s="132" t="s">
        <v>408</v>
      </c>
      <c r="C66" s="161" t="s">
        <v>429</v>
      </c>
      <c r="D66" s="84"/>
      <c r="E66" s="128" t="s">
        <v>7</v>
      </c>
      <c r="F66" s="129"/>
      <c r="G66" s="128" t="s">
        <v>7</v>
      </c>
      <c r="H66" s="129"/>
      <c r="I66" s="128" t="s">
        <v>6</v>
      </c>
      <c r="J66" s="129">
        <f t="shared" si="0"/>
        <v>2</v>
      </c>
      <c r="K66" s="184"/>
    </row>
    <row r="67" spans="1:11" s="12" customFormat="1" ht="36.75" customHeight="1" thickBot="1" x14ac:dyDescent="0.3">
      <c r="A67" s="151" t="s">
        <v>96</v>
      </c>
      <c r="B67" s="117" t="s">
        <v>96</v>
      </c>
      <c r="C67" s="157"/>
      <c r="D67" s="118"/>
      <c r="E67" s="188">
        <v>3</v>
      </c>
      <c r="F67" s="189"/>
      <c r="G67" s="189">
        <v>3</v>
      </c>
      <c r="H67" s="189"/>
      <c r="I67" s="189">
        <v>4</v>
      </c>
      <c r="J67" s="120"/>
      <c r="K67" s="183"/>
    </row>
    <row r="68" spans="1:11" s="112" customFormat="1" ht="36.75" customHeight="1" x14ac:dyDescent="0.25">
      <c r="A68" s="113"/>
      <c r="B68" s="130" t="s">
        <v>97</v>
      </c>
      <c r="C68" s="162" t="s">
        <v>382</v>
      </c>
      <c r="D68" s="80"/>
      <c r="E68" s="124" t="s">
        <v>6</v>
      </c>
      <c r="F68" s="127">
        <f>IF(D68="oui",1,2)</f>
        <v>2</v>
      </c>
      <c r="G68" s="124" t="s">
        <v>6</v>
      </c>
      <c r="H68" s="123">
        <f>IF(D68="oui",1,2)</f>
        <v>2</v>
      </c>
      <c r="I68" s="124" t="s">
        <v>6</v>
      </c>
      <c r="J68" s="123">
        <f>IF(D68="oui",1,2)</f>
        <v>2</v>
      </c>
      <c r="K68" s="184"/>
    </row>
    <row r="69" spans="1:11" s="4" customFormat="1" ht="36.75" customHeight="1" x14ac:dyDescent="0.25">
      <c r="A69" s="45"/>
      <c r="B69" s="131" t="s">
        <v>98</v>
      </c>
      <c r="C69" s="162" t="s">
        <v>21</v>
      </c>
      <c r="D69" s="80"/>
      <c r="E69" s="124" t="s">
        <v>7</v>
      </c>
      <c r="F69" s="127"/>
      <c r="G69" s="124" t="s">
        <v>6</v>
      </c>
      <c r="H69" s="123">
        <f>IF(D69="oui",1,2)</f>
        <v>2</v>
      </c>
      <c r="I69" s="124" t="s">
        <v>6</v>
      </c>
      <c r="J69" s="123">
        <f>IF(D69="oui",1,2)</f>
        <v>2</v>
      </c>
      <c r="K69" s="184"/>
    </row>
    <row r="70" spans="1:11" s="4" customFormat="1" ht="36.75" customHeight="1" x14ac:dyDescent="0.25">
      <c r="A70" s="45"/>
      <c r="B70" s="130" t="s">
        <v>99</v>
      </c>
      <c r="C70" s="159" t="s">
        <v>22</v>
      </c>
      <c r="D70" s="81"/>
      <c r="E70" s="126" t="s">
        <v>6</v>
      </c>
      <c r="F70" s="127">
        <f>IF(D70="oui",1,2)</f>
        <v>2</v>
      </c>
      <c r="G70" s="126" t="s">
        <v>6</v>
      </c>
      <c r="H70" s="127">
        <f>IF(D70="oui",1,2)</f>
        <v>2</v>
      </c>
      <c r="I70" s="126" t="s">
        <v>6</v>
      </c>
      <c r="J70" s="127">
        <f>IF(D70="oui",1,2)</f>
        <v>2</v>
      </c>
      <c r="K70" s="184"/>
    </row>
    <row r="71" spans="1:11" s="4" customFormat="1" ht="54.75" customHeight="1" x14ac:dyDescent="0.25">
      <c r="A71" s="45"/>
      <c r="B71" s="131" t="s">
        <v>100</v>
      </c>
      <c r="C71" s="159" t="s">
        <v>20</v>
      </c>
      <c r="D71" s="81"/>
      <c r="E71" s="126" t="s">
        <v>438</v>
      </c>
      <c r="F71" s="127">
        <f>IF(OR(D71="1 équipe de 4 joueurs",D71="2 équipes de 4 joueurs",D71="plus de 2 équipes de 4 joueurs"),1,2)</f>
        <v>2</v>
      </c>
      <c r="G71" s="126" t="s">
        <v>113</v>
      </c>
      <c r="H71" s="127">
        <f>IF(OR(D71="1 équipe de 2 joueurs",D71="1 équipe de 4 joueurs",D71="2 équipes de 4 joueurs",D71="plus de 2 équipes de 4 joueurs"),1,2)</f>
        <v>2</v>
      </c>
      <c r="I71" s="126" t="s">
        <v>114</v>
      </c>
      <c r="J71" s="127">
        <f>IF(OR(D71="2 équipes de 4 joueurs",D71="plus de 2 équipes de 4 joueurs"),1,2)</f>
        <v>2</v>
      </c>
      <c r="K71" s="184"/>
    </row>
    <row r="72" spans="1:11" s="4" customFormat="1" ht="58.5" customHeight="1" thickBot="1" x14ac:dyDescent="0.3">
      <c r="A72" s="45"/>
      <c r="B72" s="130" t="s">
        <v>101</v>
      </c>
      <c r="C72" s="159" t="s">
        <v>241</v>
      </c>
      <c r="D72" s="81"/>
      <c r="E72" s="126" t="s">
        <v>7</v>
      </c>
      <c r="F72" s="127"/>
      <c r="G72" s="126" t="s">
        <v>428</v>
      </c>
      <c r="H72" s="127">
        <f>IF(OR(D72="1 equipe de 2 joueurs",D72="1 equipe de 4 joueurs",D72="2 equipes de 4 joueurs ou plus"),1,2)</f>
        <v>2</v>
      </c>
      <c r="I72" s="126" t="s">
        <v>114</v>
      </c>
      <c r="J72" s="127">
        <f>IF(OR(D72="2 equipes de 4 joueurs",D72="2 equipes de 4 joueurs ou plus"),1,2)</f>
        <v>2</v>
      </c>
      <c r="K72" s="184"/>
    </row>
    <row r="73" spans="1:11" s="12" customFormat="1" ht="36.75" customHeight="1" thickBot="1" x14ac:dyDescent="0.3">
      <c r="A73" s="151" t="s">
        <v>102</v>
      </c>
      <c r="B73" s="117" t="s">
        <v>102</v>
      </c>
      <c r="C73" s="157"/>
      <c r="D73" s="118"/>
      <c r="E73" s="188">
        <v>1</v>
      </c>
      <c r="F73" s="189"/>
      <c r="G73" s="189">
        <v>1</v>
      </c>
      <c r="H73" s="189"/>
      <c r="I73" s="189">
        <v>1</v>
      </c>
      <c r="J73" s="120"/>
      <c r="K73" s="183"/>
    </row>
    <row r="74" spans="1:11" s="4" customFormat="1" ht="36.75" customHeight="1" x14ac:dyDescent="0.25">
      <c r="A74" s="45"/>
      <c r="B74" s="130" t="s">
        <v>103</v>
      </c>
      <c r="C74" s="162" t="s">
        <v>453</v>
      </c>
      <c r="D74" s="80"/>
      <c r="E74" s="124" t="s">
        <v>6</v>
      </c>
      <c r="F74" s="123">
        <f>IF(D74="oui",1,2)</f>
        <v>2</v>
      </c>
      <c r="G74" s="124" t="s">
        <v>6</v>
      </c>
      <c r="H74" s="123">
        <f>IF(D74="oui",1,2)</f>
        <v>2</v>
      </c>
      <c r="I74" s="124" t="s">
        <v>6</v>
      </c>
      <c r="J74" s="123">
        <f>IF(D74="oui",1,2)</f>
        <v>2</v>
      </c>
      <c r="K74" s="184"/>
    </row>
    <row r="75" spans="1:11" s="4" customFormat="1" ht="36.75" customHeight="1" thickBot="1" x14ac:dyDescent="0.3">
      <c r="A75" s="45"/>
      <c r="B75" s="132" t="s">
        <v>104</v>
      </c>
      <c r="C75" s="161" t="s">
        <v>242</v>
      </c>
      <c r="D75" s="84"/>
      <c r="E75" s="128" t="s">
        <v>8</v>
      </c>
      <c r="F75" s="129"/>
      <c r="G75" s="128" t="s">
        <v>8</v>
      </c>
      <c r="H75" s="129"/>
      <c r="I75" s="128" t="s">
        <v>8</v>
      </c>
      <c r="J75" s="129"/>
      <c r="K75" s="184"/>
    </row>
    <row r="76" spans="1:11" s="12" customFormat="1" ht="36.75" customHeight="1" thickBot="1" x14ac:dyDescent="0.3">
      <c r="A76" s="151" t="s">
        <v>105</v>
      </c>
      <c r="B76" s="117" t="s">
        <v>105</v>
      </c>
      <c r="C76" s="157"/>
      <c r="D76" s="118"/>
      <c r="E76" s="188">
        <v>1</v>
      </c>
      <c r="F76" s="189"/>
      <c r="G76" s="189">
        <v>2</v>
      </c>
      <c r="H76" s="189"/>
      <c r="I76" s="189">
        <v>3</v>
      </c>
      <c r="J76" s="120"/>
      <c r="K76" s="183"/>
    </row>
    <row r="77" spans="1:11" s="4" customFormat="1" ht="36.75" customHeight="1" x14ac:dyDescent="0.25">
      <c r="A77" s="45"/>
      <c r="B77" s="130" t="s">
        <v>106</v>
      </c>
      <c r="C77" s="162" t="s">
        <v>243</v>
      </c>
      <c r="D77" s="80"/>
      <c r="E77" s="124" t="s">
        <v>6</v>
      </c>
      <c r="F77" s="123">
        <f>IF(D77="oui",1,2)</f>
        <v>2</v>
      </c>
      <c r="G77" s="124" t="s">
        <v>6</v>
      </c>
      <c r="H77" s="123">
        <f>IF(D77="oui",1,2)</f>
        <v>2</v>
      </c>
      <c r="I77" s="124" t="s">
        <v>6</v>
      </c>
      <c r="J77" s="123">
        <f>IF(D77="oui",1,2)</f>
        <v>2</v>
      </c>
      <c r="K77" s="184"/>
    </row>
    <row r="78" spans="1:11" s="4" customFormat="1" ht="36.75" customHeight="1" x14ac:dyDescent="0.25">
      <c r="A78" s="45"/>
      <c r="B78" s="131" t="s">
        <v>107</v>
      </c>
      <c r="C78" s="159" t="s">
        <v>244</v>
      </c>
      <c r="D78" s="81"/>
      <c r="E78" s="126" t="s">
        <v>7</v>
      </c>
      <c r="F78" s="127"/>
      <c r="G78" s="126" t="s">
        <v>6</v>
      </c>
      <c r="H78" s="127">
        <f>IF(D78="oui",1,2)</f>
        <v>2</v>
      </c>
      <c r="I78" s="126" t="s">
        <v>6</v>
      </c>
      <c r="J78" s="127">
        <f>IF(D78="oui",1,2)</f>
        <v>2</v>
      </c>
      <c r="K78" s="184"/>
    </row>
    <row r="79" spans="1:11" s="4" customFormat="1" ht="36.75" customHeight="1" x14ac:dyDescent="0.25">
      <c r="A79" s="45"/>
      <c r="B79" s="131" t="s">
        <v>108</v>
      </c>
      <c r="C79" s="159" t="s">
        <v>245</v>
      </c>
      <c r="D79" s="81"/>
      <c r="E79" s="126" t="s">
        <v>7</v>
      </c>
      <c r="F79" s="127"/>
      <c r="G79" s="126" t="s">
        <v>7</v>
      </c>
      <c r="H79" s="127"/>
      <c r="I79" s="126" t="s">
        <v>6</v>
      </c>
      <c r="J79" s="127">
        <f>IF(D79="oui",1,2)</f>
        <v>2</v>
      </c>
      <c r="K79" s="184"/>
    </row>
    <row r="80" spans="1:11" s="4" customFormat="1" ht="36.75" customHeight="1" thickBot="1" x14ac:dyDescent="0.3">
      <c r="A80" s="45"/>
      <c r="B80" s="131" t="s">
        <v>109</v>
      </c>
      <c r="C80" s="159" t="s">
        <v>1</v>
      </c>
      <c r="D80" s="81"/>
      <c r="E80" s="126" t="s">
        <v>8</v>
      </c>
      <c r="F80" s="127"/>
      <c r="G80" s="126" t="s">
        <v>8</v>
      </c>
      <c r="H80" s="127"/>
      <c r="I80" s="126" t="s">
        <v>8</v>
      </c>
      <c r="J80" s="127"/>
      <c r="K80" s="184"/>
    </row>
    <row r="81" spans="1:11" s="135" customFormat="1" ht="42" customHeight="1" thickBot="1" x14ac:dyDescent="0.45">
      <c r="A81" s="44" t="s">
        <v>10</v>
      </c>
      <c r="B81" s="56" t="s">
        <v>73</v>
      </c>
      <c r="C81" s="167"/>
      <c r="D81" s="48"/>
      <c r="E81" s="288"/>
      <c r="F81" s="289"/>
      <c r="G81" s="288"/>
      <c r="H81" s="289"/>
      <c r="I81" s="288"/>
      <c r="J81" s="289"/>
      <c r="K81" s="181"/>
    </row>
    <row r="82" spans="1:11" s="134" customFormat="1" ht="42" customHeight="1" thickBot="1" x14ac:dyDescent="0.4">
      <c r="A82" s="136" t="s">
        <v>115</v>
      </c>
      <c r="B82" s="117" t="s">
        <v>115</v>
      </c>
      <c r="C82" s="157"/>
      <c r="D82" s="118"/>
      <c r="E82" s="188">
        <v>3</v>
      </c>
      <c r="F82" s="189"/>
      <c r="G82" s="189">
        <v>4</v>
      </c>
      <c r="H82" s="189"/>
      <c r="I82" s="189">
        <v>5</v>
      </c>
      <c r="J82" s="120"/>
      <c r="K82" s="182"/>
    </row>
    <row r="83" spans="1:11" s="141" customFormat="1" ht="39" customHeight="1" x14ac:dyDescent="0.35">
      <c r="A83" s="142"/>
      <c r="B83" s="131" t="s">
        <v>118</v>
      </c>
      <c r="C83" s="202" t="s">
        <v>461</v>
      </c>
      <c r="D83" s="85"/>
      <c r="E83" s="126" t="s">
        <v>6</v>
      </c>
      <c r="F83" s="127">
        <f>IF(D83="oui",1,2)</f>
        <v>2</v>
      </c>
      <c r="G83" s="126" t="s">
        <v>6</v>
      </c>
      <c r="H83" s="127">
        <f>IF(D83="oui",1,2)</f>
        <v>2</v>
      </c>
      <c r="I83" s="126" t="s">
        <v>6</v>
      </c>
      <c r="J83" s="127">
        <f>IF(D83="oui",1,2)</f>
        <v>2</v>
      </c>
      <c r="K83" s="185"/>
    </row>
    <row r="84" spans="1:11" s="141" customFormat="1" ht="42" customHeight="1" x14ac:dyDescent="0.35">
      <c r="A84" s="142"/>
      <c r="B84" s="131" t="s">
        <v>119</v>
      </c>
      <c r="C84" s="159" t="s">
        <v>17</v>
      </c>
      <c r="D84" s="85"/>
      <c r="E84" s="126" t="s">
        <v>7</v>
      </c>
      <c r="F84" s="127"/>
      <c r="G84" s="126" t="s">
        <v>6</v>
      </c>
      <c r="H84" s="127">
        <f>IF(D84="oui",1,2)</f>
        <v>2</v>
      </c>
      <c r="I84" s="126" t="s">
        <v>6</v>
      </c>
      <c r="J84" s="127">
        <f>IF(D84="oui",1,2)</f>
        <v>2</v>
      </c>
      <c r="K84" s="185"/>
    </row>
    <row r="85" spans="1:11" s="141" customFormat="1" ht="42" customHeight="1" x14ac:dyDescent="0.35">
      <c r="A85" s="142"/>
      <c r="B85" s="131" t="s">
        <v>120</v>
      </c>
      <c r="C85" s="159" t="s">
        <v>18</v>
      </c>
      <c r="D85" s="85"/>
      <c r="E85" s="126" t="s">
        <v>6</v>
      </c>
      <c r="F85" s="127">
        <f>IF(D85="oui",1,2)</f>
        <v>2</v>
      </c>
      <c r="G85" s="126" t="s">
        <v>6</v>
      </c>
      <c r="H85" s="127">
        <f>IF(D85="oui",1,2)</f>
        <v>2</v>
      </c>
      <c r="I85" s="126" t="s">
        <v>6</v>
      </c>
      <c r="J85" s="127">
        <f>IF(D85="oui",1,2)</f>
        <v>2</v>
      </c>
      <c r="K85" s="185"/>
    </row>
    <row r="86" spans="1:11" s="141" customFormat="1" ht="42" customHeight="1" x14ac:dyDescent="0.35">
      <c r="A86" s="142"/>
      <c r="B86" s="131" t="s">
        <v>121</v>
      </c>
      <c r="C86" s="159" t="s">
        <v>199</v>
      </c>
      <c r="D86" s="85"/>
      <c r="E86" s="126" t="s">
        <v>7</v>
      </c>
      <c r="F86" s="127"/>
      <c r="G86" s="126" t="s">
        <v>6</v>
      </c>
      <c r="H86" s="127">
        <f>IF(D86="oui",1,2)</f>
        <v>2</v>
      </c>
      <c r="I86" s="126" t="s">
        <v>6</v>
      </c>
      <c r="J86" s="127">
        <f>IF(D86="oui",1,2)</f>
        <v>2</v>
      </c>
      <c r="K86" s="185"/>
    </row>
    <row r="87" spans="1:11" s="141" customFormat="1" ht="42" customHeight="1" thickBot="1" x14ac:dyDescent="0.4">
      <c r="A87" s="142"/>
      <c r="B87" s="131" t="s">
        <v>122</v>
      </c>
      <c r="C87" s="163" t="s">
        <v>422</v>
      </c>
      <c r="D87" s="85"/>
      <c r="E87" s="126" t="s">
        <v>6</v>
      </c>
      <c r="F87" s="127">
        <f>IF(D87="oui",1,2)</f>
        <v>2</v>
      </c>
      <c r="G87" s="126" t="s">
        <v>6</v>
      </c>
      <c r="H87" s="127">
        <f>IF(D87="oui",1,2)</f>
        <v>2</v>
      </c>
      <c r="I87" s="126" t="s">
        <v>6</v>
      </c>
      <c r="J87" s="127">
        <f>IF(D87="oui",1,2)</f>
        <v>2</v>
      </c>
      <c r="K87" s="185"/>
    </row>
    <row r="88" spans="1:11" s="134" customFormat="1" ht="42" customHeight="1" thickBot="1" x14ac:dyDescent="0.4">
      <c r="A88" s="137" t="s">
        <v>116</v>
      </c>
      <c r="B88" s="117" t="s">
        <v>194</v>
      </c>
      <c r="C88" s="157"/>
      <c r="D88" s="118"/>
      <c r="E88" s="188">
        <v>0</v>
      </c>
      <c r="F88" s="189"/>
      <c r="G88" s="189">
        <v>0</v>
      </c>
      <c r="H88" s="189"/>
      <c r="I88" s="189">
        <v>0</v>
      </c>
      <c r="J88" s="120"/>
      <c r="K88" s="182"/>
    </row>
    <row r="89" spans="1:11" s="141" customFormat="1" ht="42" customHeight="1" x14ac:dyDescent="0.35">
      <c r="A89" s="143"/>
      <c r="B89" s="131" t="s">
        <v>123</v>
      </c>
      <c r="C89" s="159" t="s">
        <v>2</v>
      </c>
      <c r="D89" s="85"/>
      <c r="E89" s="126" t="s">
        <v>8</v>
      </c>
      <c r="F89" s="127"/>
      <c r="G89" s="126" t="s">
        <v>8</v>
      </c>
      <c r="H89" s="127"/>
      <c r="I89" s="126" t="s">
        <v>8</v>
      </c>
      <c r="J89" s="127"/>
      <c r="K89" s="185"/>
    </row>
    <row r="90" spans="1:11" s="141" customFormat="1" ht="42" customHeight="1" x14ac:dyDescent="0.35">
      <c r="A90" s="143"/>
      <c r="B90" s="131" t="s">
        <v>124</v>
      </c>
      <c r="C90" s="159" t="s">
        <v>3</v>
      </c>
      <c r="D90" s="85"/>
      <c r="E90" s="126" t="s">
        <v>8</v>
      </c>
      <c r="F90" s="127"/>
      <c r="G90" s="126" t="s">
        <v>8</v>
      </c>
      <c r="H90" s="127"/>
      <c r="I90" s="126" t="s">
        <v>8</v>
      </c>
      <c r="J90" s="127"/>
      <c r="K90" s="185"/>
    </row>
    <row r="91" spans="1:11" s="141" customFormat="1" ht="42" customHeight="1" x14ac:dyDescent="0.35">
      <c r="A91" s="143"/>
      <c r="B91" s="131" t="s">
        <v>125</v>
      </c>
      <c r="C91" s="159" t="s">
        <v>4</v>
      </c>
      <c r="D91" s="85"/>
      <c r="E91" s="126" t="s">
        <v>8</v>
      </c>
      <c r="F91" s="127"/>
      <c r="G91" s="126" t="s">
        <v>8</v>
      </c>
      <c r="H91" s="127"/>
      <c r="I91" s="126" t="s">
        <v>8</v>
      </c>
      <c r="J91" s="127"/>
      <c r="K91" s="185"/>
    </row>
    <row r="92" spans="1:11" s="141" customFormat="1" ht="42" customHeight="1" thickBot="1" x14ac:dyDescent="0.4">
      <c r="A92" s="143"/>
      <c r="B92" s="131" t="s">
        <v>126</v>
      </c>
      <c r="C92" s="159" t="s">
        <v>5</v>
      </c>
      <c r="D92" s="85"/>
      <c r="E92" s="126" t="s">
        <v>8</v>
      </c>
      <c r="F92" s="127"/>
      <c r="G92" s="126" t="s">
        <v>8</v>
      </c>
      <c r="H92" s="127"/>
      <c r="I92" s="126" t="s">
        <v>8</v>
      </c>
      <c r="J92" s="127"/>
      <c r="K92" s="185"/>
    </row>
    <row r="93" spans="1:11" s="134" customFormat="1" ht="42" customHeight="1" thickBot="1" x14ac:dyDescent="0.4">
      <c r="A93" s="136"/>
      <c r="B93" s="117" t="s">
        <v>141</v>
      </c>
      <c r="C93" s="157"/>
      <c r="D93" s="118"/>
      <c r="E93" s="188">
        <v>2</v>
      </c>
      <c r="F93" s="189"/>
      <c r="G93" s="189">
        <v>3</v>
      </c>
      <c r="H93" s="189"/>
      <c r="I93" s="189">
        <v>4</v>
      </c>
      <c r="J93" s="120"/>
      <c r="K93" s="182"/>
    </row>
    <row r="94" spans="1:11" s="141" customFormat="1" ht="42" customHeight="1" x14ac:dyDescent="0.35">
      <c r="A94" s="143"/>
      <c r="B94" s="131" t="s">
        <v>127</v>
      </c>
      <c r="C94" s="159" t="s">
        <v>246</v>
      </c>
      <c r="D94" s="85"/>
      <c r="E94" s="126" t="s">
        <v>6</v>
      </c>
      <c r="F94" s="127">
        <f>IF(D94="oui",1,2)</f>
        <v>2</v>
      </c>
      <c r="G94" s="126" t="s">
        <v>6</v>
      </c>
      <c r="H94" s="127">
        <f>IF(D94="oui",1,2)</f>
        <v>2</v>
      </c>
      <c r="I94" s="126" t="s">
        <v>6</v>
      </c>
      <c r="J94" s="127">
        <f>IF(D94="oui",1,2)</f>
        <v>2</v>
      </c>
      <c r="K94" s="185"/>
    </row>
    <row r="95" spans="1:11" s="141" customFormat="1" ht="42" customHeight="1" x14ac:dyDescent="0.35">
      <c r="A95" s="143"/>
      <c r="B95" s="131" t="s">
        <v>130</v>
      </c>
      <c r="C95" s="159" t="s">
        <v>247</v>
      </c>
      <c r="D95" s="85"/>
      <c r="E95" s="126" t="s">
        <v>6</v>
      </c>
      <c r="F95" s="127">
        <f>IF(D95="oui",1,2)</f>
        <v>2</v>
      </c>
      <c r="G95" s="126" t="s">
        <v>6</v>
      </c>
      <c r="H95" s="127">
        <f>IF(D95="oui",1,2)</f>
        <v>2</v>
      </c>
      <c r="I95" s="126" t="s">
        <v>6</v>
      </c>
      <c r="J95" s="127">
        <f>IF(D95="oui",1,2)</f>
        <v>2</v>
      </c>
      <c r="K95" s="185"/>
    </row>
    <row r="96" spans="1:11" s="141" customFormat="1" ht="42" customHeight="1" x14ac:dyDescent="0.35">
      <c r="A96" s="143"/>
      <c r="B96" s="131" t="s">
        <v>131</v>
      </c>
      <c r="C96" s="159" t="s">
        <v>248</v>
      </c>
      <c r="D96" s="85"/>
      <c r="E96" s="126" t="s">
        <v>7</v>
      </c>
      <c r="F96" s="127"/>
      <c r="G96" s="126" t="s">
        <v>7</v>
      </c>
      <c r="H96" s="127"/>
      <c r="I96" s="126" t="s">
        <v>6</v>
      </c>
      <c r="J96" s="127">
        <f>IF(D96="oui",1,2)</f>
        <v>2</v>
      </c>
      <c r="K96" s="185"/>
    </row>
    <row r="97" spans="1:11" s="141" customFormat="1" ht="42" customHeight="1" x14ac:dyDescent="0.35">
      <c r="A97" s="143"/>
      <c r="B97" s="131" t="s">
        <v>132</v>
      </c>
      <c r="C97" s="159" t="s">
        <v>249</v>
      </c>
      <c r="D97" s="85"/>
      <c r="E97" s="126" t="s">
        <v>7</v>
      </c>
      <c r="F97" s="127"/>
      <c r="G97" s="126" t="s">
        <v>6</v>
      </c>
      <c r="H97" s="127">
        <f>IF(D97="oui",1,2)</f>
        <v>2</v>
      </c>
      <c r="I97" s="126" t="s">
        <v>6</v>
      </c>
      <c r="J97" s="127">
        <f>IF(D97="oui",1,2)</f>
        <v>2</v>
      </c>
      <c r="K97" s="185"/>
    </row>
    <row r="98" spans="1:11" s="141" customFormat="1" ht="42" customHeight="1" thickBot="1" x14ac:dyDescent="0.4">
      <c r="A98" s="143"/>
      <c r="B98" s="131" t="s">
        <v>133</v>
      </c>
      <c r="C98" s="163" t="s">
        <v>415</v>
      </c>
      <c r="D98" s="85"/>
      <c r="E98" s="126" t="s">
        <v>8</v>
      </c>
      <c r="F98" s="127"/>
      <c r="G98" s="126" t="s">
        <v>8</v>
      </c>
      <c r="H98" s="127"/>
      <c r="I98" s="126" t="s">
        <v>8</v>
      </c>
      <c r="J98" s="127"/>
      <c r="K98" s="185"/>
    </row>
    <row r="99" spans="1:11" s="134" customFormat="1" ht="42" customHeight="1" thickBot="1" x14ac:dyDescent="0.4">
      <c r="A99" s="136"/>
      <c r="B99" s="117" t="s">
        <v>142</v>
      </c>
      <c r="C99" s="157"/>
      <c r="D99" s="118"/>
      <c r="E99" s="188">
        <v>4</v>
      </c>
      <c r="F99" s="189"/>
      <c r="G99" s="189">
        <v>5</v>
      </c>
      <c r="H99" s="189"/>
      <c r="I99" s="189">
        <v>6</v>
      </c>
      <c r="J99" s="190"/>
      <c r="K99" s="182"/>
    </row>
    <row r="100" spans="1:11" s="141" customFormat="1" ht="42" customHeight="1" x14ac:dyDescent="0.35">
      <c r="A100" s="143"/>
      <c r="B100" s="131" t="s">
        <v>128</v>
      </c>
      <c r="C100" s="159" t="s">
        <v>430</v>
      </c>
      <c r="D100" s="85"/>
      <c r="E100" s="126" t="s">
        <v>6</v>
      </c>
      <c r="F100" s="127">
        <f>IF(D100="oui",1,2)</f>
        <v>2</v>
      </c>
      <c r="G100" s="126" t="s">
        <v>6</v>
      </c>
      <c r="H100" s="127">
        <f t="shared" ref="H100:H105" si="1">IF(D100="oui",1,2)</f>
        <v>2</v>
      </c>
      <c r="I100" s="126" t="s">
        <v>6</v>
      </c>
      <c r="J100" s="127">
        <f t="shared" ref="J100:J105" si="2">IF(D100="oui",1,2)</f>
        <v>2</v>
      </c>
      <c r="K100" s="185"/>
    </row>
    <row r="101" spans="1:11" s="141" customFormat="1" ht="42" customHeight="1" x14ac:dyDescent="0.35">
      <c r="A101" s="143"/>
      <c r="B101" s="131" t="s">
        <v>134</v>
      </c>
      <c r="C101" s="159" t="s">
        <v>250</v>
      </c>
      <c r="D101" s="85"/>
      <c r="E101" s="126" t="s">
        <v>6</v>
      </c>
      <c r="F101" s="127">
        <f>IF(D101="oui",1,2)</f>
        <v>2</v>
      </c>
      <c r="G101" s="126" t="s">
        <v>6</v>
      </c>
      <c r="H101" s="127">
        <f t="shared" si="1"/>
        <v>2</v>
      </c>
      <c r="I101" s="126" t="s">
        <v>6</v>
      </c>
      <c r="J101" s="127">
        <f t="shared" si="2"/>
        <v>2</v>
      </c>
      <c r="K101" s="185"/>
    </row>
    <row r="102" spans="1:11" s="141" customFormat="1" ht="42" customHeight="1" x14ac:dyDescent="0.35">
      <c r="A102" s="143"/>
      <c r="B102" s="131" t="s">
        <v>135</v>
      </c>
      <c r="C102" s="159" t="s">
        <v>441</v>
      </c>
      <c r="D102" s="85"/>
      <c r="E102" s="126" t="s">
        <v>7</v>
      </c>
      <c r="F102" s="127"/>
      <c r="G102" s="126" t="s">
        <v>6</v>
      </c>
      <c r="H102" s="127">
        <f t="shared" si="1"/>
        <v>2</v>
      </c>
      <c r="I102" s="126" t="s">
        <v>6</v>
      </c>
      <c r="J102" s="127">
        <f t="shared" si="2"/>
        <v>2</v>
      </c>
      <c r="K102" s="185"/>
    </row>
    <row r="103" spans="1:11" s="141" customFormat="1" ht="42" customHeight="1" x14ac:dyDescent="0.35">
      <c r="A103" s="143"/>
      <c r="B103" s="131" t="s">
        <v>136</v>
      </c>
      <c r="C103" s="159" t="s">
        <v>457</v>
      </c>
      <c r="D103" s="85"/>
      <c r="E103" s="126" t="s">
        <v>6</v>
      </c>
      <c r="F103" s="127">
        <f>IF(D103="oui",1,2)</f>
        <v>2</v>
      </c>
      <c r="G103" s="126" t="s">
        <v>6</v>
      </c>
      <c r="H103" s="127">
        <f t="shared" si="1"/>
        <v>2</v>
      </c>
      <c r="I103" s="126" t="s">
        <v>6</v>
      </c>
      <c r="J103" s="127">
        <f t="shared" si="2"/>
        <v>2</v>
      </c>
      <c r="K103" s="185"/>
    </row>
    <row r="104" spans="1:11" s="141" customFormat="1" ht="42" customHeight="1" x14ac:dyDescent="0.35">
      <c r="A104" s="143"/>
      <c r="B104" s="131" t="s">
        <v>137</v>
      </c>
      <c r="C104" s="159" t="s">
        <v>19</v>
      </c>
      <c r="D104" s="85"/>
      <c r="E104" s="126" t="s">
        <v>7</v>
      </c>
      <c r="F104" s="127"/>
      <c r="G104" s="126" t="s">
        <v>7</v>
      </c>
      <c r="H104" s="127"/>
      <c r="I104" s="126" t="s">
        <v>6</v>
      </c>
      <c r="J104" s="127">
        <f t="shared" si="2"/>
        <v>2</v>
      </c>
      <c r="K104" s="185"/>
    </row>
    <row r="105" spans="1:11" s="141" customFormat="1" ht="42" customHeight="1" thickBot="1" x14ac:dyDescent="0.4">
      <c r="A105" s="143"/>
      <c r="B105" s="131" t="s">
        <v>138</v>
      </c>
      <c r="C105" s="159" t="s">
        <v>431</v>
      </c>
      <c r="D105" s="85"/>
      <c r="E105" s="126" t="s">
        <v>6</v>
      </c>
      <c r="F105" s="127">
        <f>IF(D105="oui",1,2)</f>
        <v>2</v>
      </c>
      <c r="G105" s="126" t="s">
        <v>6</v>
      </c>
      <c r="H105" s="127">
        <f t="shared" si="1"/>
        <v>2</v>
      </c>
      <c r="I105" s="126" t="s">
        <v>6</v>
      </c>
      <c r="J105" s="127">
        <f t="shared" si="2"/>
        <v>2</v>
      </c>
      <c r="K105" s="185"/>
    </row>
    <row r="106" spans="1:11" s="134" customFormat="1" ht="42" customHeight="1" thickBot="1" x14ac:dyDescent="0.4">
      <c r="A106" s="136"/>
      <c r="B106" s="139" t="s">
        <v>117</v>
      </c>
      <c r="C106" s="168"/>
      <c r="D106" s="140"/>
      <c r="E106" s="188">
        <v>0</v>
      </c>
      <c r="F106" s="189"/>
      <c r="G106" s="189">
        <v>0</v>
      </c>
      <c r="H106" s="189"/>
      <c r="I106" s="189">
        <v>0</v>
      </c>
      <c r="J106" s="190"/>
      <c r="K106" s="182"/>
    </row>
    <row r="107" spans="1:11" s="141" customFormat="1" ht="42" customHeight="1" x14ac:dyDescent="0.35">
      <c r="A107" s="144"/>
      <c r="B107" s="145" t="s">
        <v>129</v>
      </c>
      <c r="C107" s="169" t="s">
        <v>251</v>
      </c>
      <c r="D107" s="86"/>
      <c r="E107" s="122" t="s">
        <v>8</v>
      </c>
      <c r="F107" s="146"/>
      <c r="G107" s="122" t="s">
        <v>8</v>
      </c>
      <c r="H107" s="146"/>
      <c r="I107" s="122" t="s">
        <v>8</v>
      </c>
      <c r="J107" s="146"/>
      <c r="K107" s="185"/>
    </row>
    <row r="108" spans="1:11" s="141" customFormat="1" ht="42" customHeight="1" x14ac:dyDescent="0.35">
      <c r="A108" s="143"/>
      <c r="B108" s="131" t="s">
        <v>139</v>
      </c>
      <c r="C108" s="159" t="s">
        <v>252</v>
      </c>
      <c r="D108" s="85"/>
      <c r="E108" s="126" t="s">
        <v>8</v>
      </c>
      <c r="F108" s="127"/>
      <c r="G108" s="126" t="s">
        <v>8</v>
      </c>
      <c r="H108" s="127"/>
      <c r="I108" s="126" t="s">
        <v>8</v>
      </c>
      <c r="J108" s="127"/>
      <c r="K108" s="185"/>
    </row>
    <row r="109" spans="1:11" s="141" customFormat="1" ht="42" customHeight="1" thickBot="1" x14ac:dyDescent="0.4">
      <c r="A109" s="147"/>
      <c r="B109" s="148" t="s">
        <v>140</v>
      </c>
      <c r="C109" s="170" t="s">
        <v>451</v>
      </c>
      <c r="D109" s="87"/>
      <c r="E109" s="149" t="s">
        <v>8</v>
      </c>
      <c r="F109" s="150"/>
      <c r="G109" s="149" t="s">
        <v>8</v>
      </c>
      <c r="H109" s="150"/>
      <c r="I109" s="149" t="s">
        <v>8</v>
      </c>
      <c r="J109" s="150"/>
      <c r="K109" s="185"/>
    </row>
  </sheetData>
  <sheetProtection algorithmName="SHA-512" hashValue="Mueso956XBXEDo9bhP99Ys2Qn2rrnEf0NjT/HPz4wp4R2hy/aTM30UwREgmg4YvqEZ0a+JvekFzmFKrweK11hA==" saltValue="QQAhoMdG3NK7bVmpq0n8gQ==" spinCount="100000" sheet="1" objects="1" scenarios="1"/>
  <dataConsolidate/>
  <mergeCells count="22">
    <mergeCell ref="G41:H41"/>
    <mergeCell ref="I41:J41"/>
    <mergeCell ref="E81:F81"/>
    <mergeCell ref="G81:H81"/>
    <mergeCell ref="I81:J81"/>
    <mergeCell ref="E41:F41"/>
    <mergeCell ref="K44:K46"/>
    <mergeCell ref="B1:J1"/>
    <mergeCell ref="E2:J2"/>
    <mergeCell ref="E6:F6"/>
    <mergeCell ref="G6:H6"/>
    <mergeCell ref="I6:J6"/>
    <mergeCell ref="E4:F4"/>
    <mergeCell ref="G4:H4"/>
    <mergeCell ref="I4:J4"/>
    <mergeCell ref="E5:F5"/>
    <mergeCell ref="G5:H5"/>
    <mergeCell ref="I5:J5"/>
    <mergeCell ref="B4:C4"/>
    <mergeCell ref="B2:C2"/>
    <mergeCell ref="E3:F3"/>
    <mergeCell ref="G3:H3"/>
  </mergeCells>
  <conditionalFormatting sqref="J37 H37 H40 E110:J1048576">
    <cfRule type="containsText" dxfId="651" priority="1411" operator="containsText" text="I">
      <formula>NOT(ISERROR(SEARCH("I",E37)))</formula>
    </cfRule>
    <cfRule type="containsText" dxfId="650" priority="1412" operator="containsText" text="B">
      <formula>NOT(ISERROR(SEARCH("B",E37)))</formula>
    </cfRule>
    <cfRule type="containsText" dxfId="649" priority="1413" operator="containsText" text="A">
      <formula>NOT(ISERROR(SEARCH("A",E37)))</formula>
    </cfRule>
  </conditionalFormatting>
  <conditionalFormatting sqref="H9 J9">
    <cfRule type="containsText" dxfId="648" priority="1408" operator="containsText" text="I">
      <formula>NOT(ISERROR(SEARCH("I",H9)))</formula>
    </cfRule>
    <cfRule type="containsText" dxfId="647" priority="1409" operator="containsText" text="B">
      <formula>NOT(ISERROR(SEARCH("B",H9)))</formula>
    </cfRule>
    <cfRule type="containsText" dxfId="646" priority="1410" operator="containsText" text="A">
      <formula>NOT(ISERROR(SEARCH("A",H9)))</formula>
    </cfRule>
  </conditionalFormatting>
  <conditionalFormatting sqref="H10">
    <cfRule type="containsText" dxfId="645" priority="1385" operator="containsText" text="I">
      <formula>NOT(ISERROR(SEARCH("I",H10)))</formula>
    </cfRule>
    <cfRule type="containsText" dxfId="644" priority="1386" operator="containsText" text="B">
      <formula>NOT(ISERROR(SEARCH("B",H10)))</formula>
    </cfRule>
    <cfRule type="containsText" dxfId="643" priority="1387" operator="containsText" text="A">
      <formula>NOT(ISERROR(SEARCH("A",H10)))</formula>
    </cfRule>
  </conditionalFormatting>
  <conditionalFormatting sqref="J10">
    <cfRule type="containsText" dxfId="642" priority="1381" operator="containsText" text="I">
      <formula>NOT(ISERROR(SEARCH("I",J10)))</formula>
    </cfRule>
    <cfRule type="containsText" dxfId="641" priority="1382" operator="containsText" text="B">
      <formula>NOT(ISERROR(SEARCH("B",J10)))</formula>
    </cfRule>
    <cfRule type="containsText" dxfId="640" priority="1383" operator="containsText" text="A">
      <formula>NOT(ISERROR(SEARCH("A",J10)))</formula>
    </cfRule>
  </conditionalFormatting>
  <conditionalFormatting sqref="J11">
    <cfRule type="containsText" dxfId="639" priority="1357" operator="containsText" text="I">
      <formula>NOT(ISERROR(SEARCH("I",J11)))</formula>
    </cfRule>
    <cfRule type="containsText" dxfId="638" priority="1358" operator="containsText" text="B">
      <formula>NOT(ISERROR(SEARCH("B",J11)))</formula>
    </cfRule>
    <cfRule type="containsText" dxfId="637" priority="1359" operator="containsText" text="A">
      <formula>NOT(ISERROR(SEARCH("A",J11)))</formula>
    </cfRule>
  </conditionalFormatting>
  <conditionalFormatting sqref="J12">
    <cfRule type="containsText" dxfId="636" priority="1369" operator="containsText" text="I">
      <formula>NOT(ISERROR(SEARCH("I",J12)))</formula>
    </cfRule>
    <cfRule type="containsText" dxfId="635" priority="1370" operator="containsText" text="B">
      <formula>NOT(ISERROR(SEARCH("B",J12)))</formula>
    </cfRule>
    <cfRule type="containsText" dxfId="634" priority="1371" operator="containsText" text="A">
      <formula>NOT(ISERROR(SEARCH("A",J12)))</formula>
    </cfRule>
  </conditionalFormatting>
  <conditionalFormatting sqref="F13">
    <cfRule type="containsText" dxfId="633" priority="1337" operator="containsText" text="I">
      <formula>NOT(ISERROR(SEARCH("I",F13)))</formula>
    </cfRule>
    <cfRule type="containsText" dxfId="632" priority="1338" operator="containsText" text="B">
      <formula>NOT(ISERROR(SEARCH("B",F13)))</formula>
    </cfRule>
    <cfRule type="containsText" dxfId="631" priority="1339" operator="containsText" text="A">
      <formula>NOT(ISERROR(SEARCH("A",F13)))</formula>
    </cfRule>
  </conditionalFormatting>
  <conditionalFormatting sqref="H13">
    <cfRule type="containsText" dxfId="630" priority="1333" operator="containsText" text="I">
      <formula>NOT(ISERROR(SEARCH("I",H13)))</formula>
    </cfRule>
    <cfRule type="containsText" dxfId="629" priority="1334" operator="containsText" text="B">
      <formula>NOT(ISERROR(SEARCH("B",H13)))</formula>
    </cfRule>
    <cfRule type="containsText" dxfId="628" priority="1335" operator="containsText" text="A">
      <formula>NOT(ISERROR(SEARCH("A",H13)))</formula>
    </cfRule>
  </conditionalFormatting>
  <conditionalFormatting sqref="J13">
    <cfRule type="containsText" dxfId="627" priority="1329" operator="containsText" text="I">
      <formula>NOT(ISERROR(SEARCH("I",J13)))</formula>
    </cfRule>
    <cfRule type="containsText" dxfId="626" priority="1330" operator="containsText" text="B">
      <formula>NOT(ISERROR(SEARCH("B",J13)))</formula>
    </cfRule>
    <cfRule type="containsText" dxfId="625" priority="1331" operator="containsText" text="A">
      <formula>NOT(ISERROR(SEARCH("A",J13)))</formula>
    </cfRule>
  </conditionalFormatting>
  <conditionalFormatting sqref="H8 J8">
    <cfRule type="containsText" dxfId="624" priority="1301" operator="containsText" text="I">
      <formula>NOT(ISERROR(SEARCH("I",H8)))</formula>
    </cfRule>
    <cfRule type="containsText" dxfId="623" priority="1302" operator="containsText" text="B">
      <formula>NOT(ISERROR(SEARCH("B",H8)))</formula>
    </cfRule>
    <cfRule type="containsText" dxfId="622" priority="1303" operator="containsText" text="A">
      <formula>NOT(ISERROR(SEARCH("A",H8)))</formula>
    </cfRule>
  </conditionalFormatting>
  <conditionalFormatting sqref="H14">
    <cfRule type="containsText" dxfId="621" priority="1279" operator="containsText" text="I">
      <formula>NOT(ISERROR(SEARCH("I",H14)))</formula>
    </cfRule>
    <cfRule type="containsText" dxfId="620" priority="1280" operator="containsText" text="B">
      <formula>NOT(ISERROR(SEARCH("B",H14)))</formula>
    </cfRule>
    <cfRule type="containsText" dxfId="619" priority="1281" operator="containsText" text="A">
      <formula>NOT(ISERROR(SEARCH("A",H14)))</formula>
    </cfRule>
  </conditionalFormatting>
  <conditionalFormatting sqref="J14">
    <cfRule type="containsText" dxfId="618" priority="1274" operator="containsText" text="I">
      <formula>NOT(ISERROR(SEARCH("I",J14)))</formula>
    </cfRule>
    <cfRule type="containsText" dxfId="617" priority="1275" operator="containsText" text="B">
      <formula>NOT(ISERROR(SEARCH("B",J14)))</formula>
    </cfRule>
    <cfRule type="containsText" dxfId="616" priority="1276" operator="containsText" text="A">
      <formula>NOT(ISERROR(SEARCH("A",J14)))</formula>
    </cfRule>
  </conditionalFormatting>
  <conditionalFormatting sqref="F14">
    <cfRule type="containsText" dxfId="615" priority="1284" operator="containsText" text="I">
      <formula>NOT(ISERROR(SEARCH("I",F14)))</formula>
    </cfRule>
    <cfRule type="containsText" dxfId="614" priority="1285" operator="containsText" text="B">
      <formula>NOT(ISERROR(SEARCH("B",F14)))</formula>
    </cfRule>
    <cfRule type="containsText" dxfId="613" priority="1286" operator="containsText" text="A">
      <formula>NOT(ISERROR(SEARCH("A",F14)))</formula>
    </cfRule>
  </conditionalFormatting>
  <conditionalFormatting sqref="F12">
    <cfRule type="containsText" dxfId="612" priority="1269" operator="containsText" text="I">
      <formula>NOT(ISERROR(SEARCH("I",F12)))</formula>
    </cfRule>
    <cfRule type="containsText" dxfId="611" priority="1270" operator="containsText" text="B">
      <formula>NOT(ISERROR(SEARCH("B",F12)))</formula>
    </cfRule>
    <cfRule type="containsText" dxfId="610" priority="1271" operator="containsText" text="A">
      <formula>NOT(ISERROR(SEARCH("A",F12)))</formula>
    </cfRule>
  </conditionalFormatting>
  <conditionalFormatting sqref="H12">
    <cfRule type="containsText" dxfId="609" priority="1264" operator="containsText" text="I">
      <formula>NOT(ISERROR(SEARCH("I",H12)))</formula>
    </cfRule>
    <cfRule type="containsText" dxfId="608" priority="1265" operator="containsText" text="B">
      <formula>NOT(ISERROR(SEARCH("B",H12)))</formula>
    </cfRule>
    <cfRule type="containsText" dxfId="607" priority="1266" operator="containsText" text="A">
      <formula>NOT(ISERROR(SEARCH("A",H12)))</formula>
    </cfRule>
  </conditionalFormatting>
  <conditionalFormatting sqref="F18 H18 J18">
    <cfRule type="containsText" dxfId="606" priority="1241" operator="containsText" text="I">
      <formula>NOT(ISERROR(SEARCH("I",F18)))</formula>
    </cfRule>
    <cfRule type="containsText" dxfId="605" priority="1242" operator="containsText" text="B">
      <formula>NOT(ISERROR(SEARCH("B",F18)))</formula>
    </cfRule>
    <cfRule type="containsText" dxfId="604" priority="1243" operator="containsText" text="A">
      <formula>NOT(ISERROR(SEARCH("A",F18)))</formula>
    </cfRule>
  </conditionalFormatting>
  <conditionalFormatting sqref="F20:F24">
    <cfRule type="containsText" dxfId="603" priority="1223" operator="containsText" text="I">
      <formula>NOT(ISERROR(SEARCH("I",F20)))</formula>
    </cfRule>
    <cfRule type="containsText" dxfId="602" priority="1224" operator="containsText" text="B">
      <formula>NOT(ISERROR(SEARCH("B",F20)))</formula>
    </cfRule>
    <cfRule type="containsText" dxfId="601" priority="1225" operator="containsText" text="A">
      <formula>NOT(ISERROR(SEARCH("A",F20)))</formula>
    </cfRule>
  </conditionalFormatting>
  <conditionalFormatting sqref="H19:H24">
    <cfRule type="containsText" dxfId="600" priority="1219" operator="containsText" text="I">
      <formula>NOT(ISERROR(SEARCH("I",H19)))</formula>
    </cfRule>
    <cfRule type="containsText" dxfId="599" priority="1220" operator="containsText" text="B">
      <formula>NOT(ISERROR(SEARCH("B",H19)))</formula>
    </cfRule>
    <cfRule type="containsText" dxfId="598" priority="1221" operator="containsText" text="A">
      <formula>NOT(ISERROR(SEARCH("A",H19)))</formula>
    </cfRule>
  </conditionalFormatting>
  <conditionalFormatting sqref="J19 J21:J24">
    <cfRule type="containsText" dxfId="597" priority="1189" operator="containsText" text="I">
      <formula>NOT(ISERROR(SEARCH("I",J19)))</formula>
    </cfRule>
    <cfRule type="containsText" dxfId="596" priority="1190" operator="containsText" text="B">
      <formula>NOT(ISERROR(SEARCH("B",J19)))</formula>
    </cfRule>
    <cfRule type="containsText" dxfId="595" priority="1191" operator="containsText" text="A">
      <formula>NOT(ISERROR(SEARCH("A",J19)))</formula>
    </cfRule>
  </conditionalFormatting>
  <conditionalFormatting sqref="F19">
    <cfRule type="containsText" dxfId="594" priority="1181" operator="containsText" text="I">
      <formula>NOT(ISERROR(SEARCH("I",F19)))</formula>
    </cfRule>
    <cfRule type="containsText" dxfId="593" priority="1182" operator="containsText" text="B">
      <formula>NOT(ISERROR(SEARCH("B",F19)))</formula>
    </cfRule>
    <cfRule type="containsText" dxfId="592" priority="1183" operator="containsText" text="A">
      <formula>NOT(ISERROR(SEARCH("A",F19)))</formula>
    </cfRule>
  </conditionalFormatting>
  <conditionalFormatting sqref="J34">
    <cfRule type="containsText" dxfId="591" priority="1116" operator="containsText" text="I">
      <formula>NOT(ISERROR(SEARCH("I",J34)))</formula>
    </cfRule>
    <cfRule type="containsText" dxfId="590" priority="1117" operator="containsText" text="B">
      <formula>NOT(ISERROR(SEARCH("B",J34)))</formula>
    </cfRule>
    <cfRule type="containsText" dxfId="589" priority="1118" operator="containsText" text="A">
      <formula>NOT(ISERROR(SEARCH("A",J34)))</formula>
    </cfRule>
  </conditionalFormatting>
  <conditionalFormatting sqref="F26">
    <cfRule type="containsText" dxfId="588" priority="1146" operator="containsText" text="I">
      <formula>NOT(ISERROR(SEARCH("I",F26)))</formula>
    </cfRule>
    <cfRule type="containsText" dxfId="587" priority="1147" operator="containsText" text="B">
      <formula>NOT(ISERROR(SEARCH("B",F26)))</formula>
    </cfRule>
    <cfRule type="containsText" dxfId="586" priority="1148" operator="containsText" text="A">
      <formula>NOT(ISERROR(SEARCH("A",F26)))</formula>
    </cfRule>
  </conditionalFormatting>
  <conditionalFormatting sqref="H26">
    <cfRule type="containsText" dxfId="585" priority="1142" operator="containsText" text="I">
      <formula>NOT(ISERROR(SEARCH("I",H26)))</formula>
    </cfRule>
    <cfRule type="containsText" dxfId="584" priority="1143" operator="containsText" text="B">
      <formula>NOT(ISERROR(SEARCH("B",H26)))</formula>
    </cfRule>
    <cfRule type="containsText" dxfId="583" priority="1144" operator="containsText" text="A">
      <formula>NOT(ISERROR(SEARCH("A",H26)))</formula>
    </cfRule>
  </conditionalFormatting>
  <conditionalFormatting sqref="J26">
    <cfRule type="containsText" dxfId="582" priority="1138" operator="containsText" text="I">
      <formula>NOT(ISERROR(SEARCH("I",J26)))</formula>
    </cfRule>
    <cfRule type="containsText" dxfId="581" priority="1139" operator="containsText" text="B">
      <formula>NOT(ISERROR(SEARCH("B",J26)))</formula>
    </cfRule>
    <cfRule type="containsText" dxfId="580" priority="1140" operator="containsText" text="A">
      <formula>NOT(ISERROR(SEARCH("A",J26)))</formula>
    </cfRule>
  </conditionalFormatting>
  <conditionalFormatting sqref="H39">
    <cfRule type="containsText" dxfId="579" priority="934" operator="containsText" text="I">
      <formula>NOT(ISERROR(SEARCH("I",H39)))</formula>
    </cfRule>
    <cfRule type="containsText" dxfId="578" priority="935" operator="containsText" text="B">
      <formula>NOT(ISERROR(SEARCH("B",H39)))</formula>
    </cfRule>
    <cfRule type="containsText" dxfId="577" priority="936" operator="containsText" text="A">
      <formula>NOT(ISERROR(SEARCH("A",H39)))</formula>
    </cfRule>
  </conditionalFormatting>
  <conditionalFormatting sqref="F34">
    <cfRule type="containsText" dxfId="576" priority="1126" operator="containsText" text="I">
      <formula>NOT(ISERROR(SEARCH("I",F34)))</formula>
    </cfRule>
    <cfRule type="containsText" dxfId="575" priority="1127" operator="containsText" text="B">
      <formula>NOT(ISERROR(SEARCH("B",F34)))</formula>
    </cfRule>
    <cfRule type="containsText" dxfId="574" priority="1128" operator="containsText" text="A">
      <formula>NOT(ISERROR(SEARCH("A",F34)))</formula>
    </cfRule>
  </conditionalFormatting>
  <conditionalFormatting sqref="H34">
    <cfRule type="containsText" dxfId="573" priority="1121" operator="containsText" text="I">
      <formula>NOT(ISERROR(SEARCH("I",H34)))</formula>
    </cfRule>
    <cfRule type="containsText" dxfId="572" priority="1122" operator="containsText" text="B">
      <formula>NOT(ISERROR(SEARCH("B",H34)))</formula>
    </cfRule>
    <cfRule type="containsText" dxfId="571" priority="1123" operator="containsText" text="A">
      <formula>NOT(ISERROR(SEARCH("A",H34)))</formula>
    </cfRule>
  </conditionalFormatting>
  <conditionalFormatting sqref="J39">
    <cfRule type="containsText" dxfId="570" priority="930" operator="containsText" text="I">
      <formula>NOT(ISERROR(SEARCH("I",J39)))</formula>
    </cfRule>
    <cfRule type="containsText" dxfId="569" priority="931" operator="containsText" text="B">
      <formula>NOT(ISERROR(SEARCH("B",J39)))</formula>
    </cfRule>
    <cfRule type="containsText" dxfId="568" priority="932" operator="containsText" text="A">
      <formula>NOT(ISERROR(SEARCH("A",J39)))</formula>
    </cfRule>
  </conditionalFormatting>
  <conditionalFormatting sqref="F32">
    <cfRule type="containsText" dxfId="567" priority="1107" operator="containsText" text="I">
      <formula>NOT(ISERROR(SEARCH("I",F32)))</formula>
    </cfRule>
    <cfRule type="containsText" dxfId="566" priority="1108" operator="containsText" text="B">
      <formula>NOT(ISERROR(SEARCH("B",F32)))</formula>
    </cfRule>
    <cfRule type="containsText" dxfId="565" priority="1109" operator="containsText" text="A">
      <formula>NOT(ISERROR(SEARCH("A",F32)))</formula>
    </cfRule>
  </conditionalFormatting>
  <conditionalFormatting sqref="J32">
    <cfRule type="containsText" dxfId="564" priority="1088" operator="containsText" text="I">
      <formula>NOT(ISERROR(SEARCH("I",J32)))</formula>
    </cfRule>
    <cfRule type="containsText" dxfId="563" priority="1089" operator="containsText" text="B">
      <formula>NOT(ISERROR(SEARCH("B",J32)))</formula>
    </cfRule>
    <cfRule type="containsText" dxfId="562" priority="1090" operator="containsText" text="A">
      <formula>NOT(ISERROR(SEARCH("A",J32)))</formula>
    </cfRule>
  </conditionalFormatting>
  <conditionalFormatting sqref="F33">
    <cfRule type="containsText" dxfId="561" priority="1084" operator="containsText" text="I">
      <formula>NOT(ISERROR(SEARCH("I",F33)))</formula>
    </cfRule>
    <cfRule type="containsText" dxfId="560" priority="1085" operator="containsText" text="B">
      <formula>NOT(ISERROR(SEARCH("B",F33)))</formula>
    </cfRule>
    <cfRule type="containsText" dxfId="559" priority="1086" operator="containsText" text="A">
      <formula>NOT(ISERROR(SEARCH("A",F33)))</formula>
    </cfRule>
  </conditionalFormatting>
  <conditionalFormatting sqref="H33">
    <cfRule type="containsText" dxfId="558" priority="1079" operator="containsText" text="I">
      <formula>NOT(ISERROR(SEARCH("I",H33)))</formula>
    </cfRule>
    <cfRule type="containsText" dxfId="557" priority="1080" operator="containsText" text="B">
      <formula>NOT(ISERROR(SEARCH("B",H33)))</formula>
    </cfRule>
    <cfRule type="containsText" dxfId="556" priority="1081" operator="containsText" text="A">
      <formula>NOT(ISERROR(SEARCH("A",H33)))</formula>
    </cfRule>
  </conditionalFormatting>
  <conditionalFormatting sqref="J33">
    <cfRule type="containsText" dxfId="555" priority="1075" operator="containsText" text="I">
      <formula>NOT(ISERROR(SEARCH("I",J33)))</formula>
    </cfRule>
    <cfRule type="containsText" dxfId="554" priority="1076" operator="containsText" text="B">
      <formula>NOT(ISERROR(SEARCH("B",J33)))</formula>
    </cfRule>
    <cfRule type="containsText" dxfId="553" priority="1077" operator="containsText" text="A">
      <formula>NOT(ISERROR(SEARCH("A",J33)))</formula>
    </cfRule>
  </conditionalFormatting>
  <conditionalFormatting sqref="H27">
    <cfRule type="containsText" dxfId="552" priority="1066" operator="containsText" text="I">
      <formula>NOT(ISERROR(SEARCH("I",H27)))</formula>
    </cfRule>
    <cfRule type="containsText" dxfId="551" priority="1067" operator="containsText" text="B">
      <formula>NOT(ISERROR(SEARCH("B",H27)))</formula>
    </cfRule>
    <cfRule type="containsText" dxfId="550" priority="1068" operator="containsText" text="A">
      <formula>NOT(ISERROR(SEARCH("A",H27)))</formula>
    </cfRule>
  </conditionalFormatting>
  <conditionalFormatting sqref="J27">
    <cfRule type="containsText" dxfId="549" priority="1062" operator="containsText" text="I">
      <formula>NOT(ISERROR(SEARCH("I",J27)))</formula>
    </cfRule>
    <cfRule type="containsText" dxfId="548" priority="1063" operator="containsText" text="B">
      <formula>NOT(ISERROR(SEARCH("B",J27)))</formula>
    </cfRule>
    <cfRule type="containsText" dxfId="547" priority="1064" operator="containsText" text="A">
      <formula>NOT(ISERROR(SEARCH("A",J27)))</formula>
    </cfRule>
  </conditionalFormatting>
  <conditionalFormatting sqref="F27:F29">
    <cfRule type="containsText" dxfId="546" priority="1058" operator="containsText" text="I">
      <formula>NOT(ISERROR(SEARCH("I",F27)))</formula>
    </cfRule>
    <cfRule type="containsText" dxfId="545" priority="1059" operator="containsText" text="B">
      <formula>NOT(ISERROR(SEARCH("B",F27)))</formula>
    </cfRule>
    <cfRule type="containsText" dxfId="544" priority="1060" operator="containsText" text="A">
      <formula>NOT(ISERROR(SEARCH("A",F27)))</formula>
    </cfRule>
  </conditionalFormatting>
  <conditionalFormatting sqref="F30">
    <cfRule type="containsText" dxfId="543" priority="1054" operator="containsText" text="I">
      <formula>NOT(ISERROR(SEARCH("I",F30)))</formula>
    </cfRule>
    <cfRule type="containsText" dxfId="542" priority="1055" operator="containsText" text="B">
      <formula>NOT(ISERROR(SEARCH("B",F30)))</formula>
    </cfRule>
    <cfRule type="containsText" dxfId="541" priority="1056" operator="containsText" text="A">
      <formula>NOT(ISERROR(SEARCH("A",F30)))</formula>
    </cfRule>
  </conditionalFormatting>
  <conditionalFormatting sqref="J30">
    <cfRule type="containsText" dxfId="540" priority="1038" operator="containsText" text="I">
      <formula>NOT(ISERROR(SEARCH("I",J30)))</formula>
    </cfRule>
    <cfRule type="containsText" dxfId="539" priority="1039" operator="containsText" text="B">
      <formula>NOT(ISERROR(SEARCH("B",J30)))</formula>
    </cfRule>
    <cfRule type="containsText" dxfId="538" priority="1040" operator="containsText" text="A">
      <formula>NOT(ISERROR(SEARCH("A",J30)))</formula>
    </cfRule>
  </conditionalFormatting>
  <conditionalFormatting sqref="H30">
    <cfRule type="containsText" dxfId="537" priority="1042" operator="containsText" text="I">
      <formula>NOT(ISERROR(SEARCH("I",H30)))</formula>
    </cfRule>
    <cfRule type="containsText" dxfId="536" priority="1043" operator="containsText" text="B">
      <formula>NOT(ISERROR(SEARCH("B",H30)))</formula>
    </cfRule>
    <cfRule type="containsText" dxfId="535" priority="1044" operator="containsText" text="A">
      <formula>NOT(ISERROR(SEARCH("A",H30)))</formula>
    </cfRule>
  </conditionalFormatting>
  <conditionalFormatting sqref="F31">
    <cfRule type="containsText" dxfId="534" priority="1022" operator="containsText" text="I">
      <formula>NOT(ISERROR(SEARCH("I",F31)))</formula>
    </cfRule>
    <cfRule type="containsText" dxfId="533" priority="1023" operator="containsText" text="B">
      <formula>NOT(ISERROR(SEARCH("B",F31)))</formula>
    </cfRule>
    <cfRule type="containsText" dxfId="532" priority="1024" operator="containsText" text="A">
      <formula>NOT(ISERROR(SEARCH("A",F31)))</formula>
    </cfRule>
  </conditionalFormatting>
  <conditionalFormatting sqref="H31">
    <cfRule type="containsText" dxfId="531" priority="1018" operator="containsText" text="I">
      <formula>NOT(ISERROR(SEARCH("I",H31)))</formula>
    </cfRule>
    <cfRule type="containsText" dxfId="530" priority="1019" operator="containsText" text="B">
      <formula>NOT(ISERROR(SEARCH("B",H31)))</formula>
    </cfRule>
    <cfRule type="containsText" dxfId="529" priority="1020" operator="containsText" text="A">
      <formula>NOT(ISERROR(SEARCH("A",H31)))</formula>
    </cfRule>
  </conditionalFormatting>
  <conditionalFormatting sqref="J31">
    <cfRule type="containsText" dxfId="528" priority="1014" operator="containsText" text="I">
      <formula>NOT(ISERROR(SEARCH("I",J31)))</formula>
    </cfRule>
    <cfRule type="containsText" dxfId="527" priority="1015" operator="containsText" text="B">
      <formula>NOT(ISERROR(SEARCH("B",J31)))</formula>
    </cfRule>
    <cfRule type="containsText" dxfId="526" priority="1016" operator="containsText" text="A">
      <formula>NOT(ISERROR(SEARCH("A",J31)))</formula>
    </cfRule>
  </conditionalFormatting>
  <conditionalFormatting sqref="F36">
    <cfRule type="containsText" dxfId="525" priority="1006" operator="containsText" text="I">
      <formula>NOT(ISERROR(SEARCH("I",F36)))</formula>
    </cfRule>
    <cfRule type="containsText" dxfId="524" priority="1007" operator="containsText" text="B">
      <formula>NOT(ISERROR(SEARCH("B",F36)))</formula>
    </cfRule>
    <cfRule type="containsText" dxfId="523" priority="1008" operator="containsText" text="A">
      <formula>NOT(ISERROR(SEARCH("A",F36)))</formula>
    </cfRule>
  </conditionalFormatting>
  <conditionalFormatting sqref="H36">
    <cfRule type="containsText" dxfId="522" priority="1002" operator="containsText" text="I">
      <formula>NOT(ISERROR(SEARCH("I",H36)))</formula>
    </cfRule>
    <cfRule type="containsText" dxfId="521" priority="1003" operator="containsText" text="B">
      <formula>NOT(ISERROR(SEARCH("B",H36)))</formula>
    </cfRule>
    <cfRule type="containsText" dxfId="520" priority="1004" operator="containsText" text="A">
      <formula>NOT(ISERROR(SEARCH("A",H36)))</formula>
    </cfRule>
  </conditionalFormatting>
  <conditionalFormatting sqref="J36">
    <cfRule type="containsText" dxfId="519" priority="998" operator="containsText" text="I">
      <formula>NOT(ISERROR(SEARCH("I",J36)))</formula>
    </cfRule>
    <cfRule type="containsText" dxfId="518" priority="999" operator="containsText" text="B">
      <formula>NOT(ISERROR(SEARCH("B",J36)))</formula>
    </cfRule>
    <cfRule type="containsText" dxfId="517" priority="1000" operator="containsText" text="A">
      <formula>NOT(ISERROR(SEARCH("A",J36)))</formula>
    </cfRule>
  </conditionalFormatting>
  <conditionalFormatting sqref="F37">
    <cfRule type="containsText" dxfId="516" priority="994" operator="containsText" text="I">
      <formula>NOT(ISERROR(SEARCH("I",F37)))</formula>
    </cfRule>
    <cfRule type="containsText" dxfId="515" priority="995" operator="containsText" text="B">
      <formula>NOT(ISERROR(SEARCH("B",F37)))</formula>
    </cfRule>
    <cfRule type="containsText" dxfId="514" priority="996" operator="containsText" text="A">
      <formula>NOT(ISERROR(SEARCH("A",F37)))</formula>
    </cfRule>
  </conditionalFormatting>
  <conditionalFormatting sqref="F40">
    <cfRule type="containsText" dxfId="513" priority="967" operator="containsText" text="I">
      <formula>NOT(ISERROR(SEARCH("I",F40)))</formula>
    </cfRule>
    <cfRule type="containsText" dxfId="512" priority="968" operator="containsText" text="B">
      <formula>NOT(ISERROR(SEARCH("B",F40)))</formula>
    </cfRule>
    <cfRule type="containsText" dxfId="511" priority="969" operator="containsText" text="A">
      <formula>NOT(ISERROR(SEARCH("A",F40)))</formula>
    </cfRule>
  </conditionalFormatting>
  <conditionalFormatting sqref="F38">
    <cfRule type="containsText" dxfId="510" priority="962" operator="containsText" text="I">
      <formula>NOT(ISERROR(SEARCH("I",F38)))</formula>
    </cfRule>
    <cfRule type="containsText" dxfId="509" priority="963" operator="containsText" text="B">
      <formula>NOT(ISERROR(SEARCH("B",F38)))</formula>
    </cfRule>
    <cfRule type="containsText" dxfId="508" priority="964" operator="containsText" text="A">
      <formula>NOT(ISERROR(SEARCH("A",F38)))</formula>
    </cfRule>
  </conditionalFormatting>
  <conditionalFormatting sqref="H38">
    <cfRule type="containsText" dxfId="507" priority="958" operator="containsText" text="I">
      <formula>NOT(ISERROR(SEARCH("I",H38)))</formula>
    </cfRule>
    <cfRule type="containsText" dxfId="506" priority="959" operator="containsText" text="B">
      <formula>NOT(ISERROR(SEARCH("B",H38)))</formula>
    </cfRule>
    <cfRule type="containsText" dxfId="505" priority="960" operator="containsText" text="A">
      <formula>NOT(ISERROR(SEARCH("A",H38)))</formula>
    </cfRule>
  </conditionalFormatting>
  <conditionalFormatting sqref="J38">
    <cfRule type="containsText" dxfId="504" priority="954" operator="containsText" text="I">
      <formula>NOT(ISERROR(SEARCH("I",J38)))</formula>
    </cfRule>
    <cfRule type="containsText" dxfId="503" priority="955" operator="containsText" text="B">
      <formula>NOT(ISERROR(SEARCH("B",J38)))</formula>
    </cfRule>
    <cfRule type="containsText" dxfId="502" priority="956" operator="containsText" text="A">
      <formula>NOT(ISERROR(SEARCH("A",J38)))</formula>
    </cfRule>
  </conditionalFormatting>
  <conditionalFormatting sqref="F39">
    <cfRule type="containsText" dxfId="501" priority="938" operator="containsText" text="I">
      <formula>NOT(ISERROR(SEARCH("I",F39)))</formula>
    </cfRule>
    <cfRule type="containsText" dxfId="500" priority="939" operator="containsText" text="B">
      <formula>NOT(ISERROR(SEARCH("B",F39)))</formula>
    </cfRule>
    <cfRule type="containsText" dxfId="499" priority="940" operator="containsText" text="A">
      <formula>NOT(ISERROR(SEARCH("A",F39)))</formula>
    </cfRule>
  </conditionalFormatting>
  <conditionalFormatting sqref="J50">
    <cfRule type="containsText" dxfId="498" priority="798" operator="containsText" text="I">
      <formula>NOT(ISERROR(SEARCH("I",J50)))</formula>
    </cfRule>
    <cfRule type="containsText" dxfId="497" priority="799" operator="containsText" text="B">
      <formula>NOT(ISERROR(SEARCH("B",J50)))</formula>
    </cfRule>
    <cfRule type="containsText" dxfId="496" priority="800" operator="containsText" text="A">
      <formula>NOT(ISERROR(SEARCH("A",J50)))</formula>
    </cfRule>
  </conditionalFormatting>
  <conditionalFormatting sqref="F49">
    <cfRule type="containsText" dxfId="495" priority="818" operator="containsText" text="I">
      <formula>NOT(ISERROR(SEARCH("I",F49)))</formula>
    </cfRule>
    <cfRule type="containsText" dxfId="494" priority="819" operator="containsText" text="B">
      <formula>NOT(ISERROR(SEARCH("B",F49)))</formula>
    </cfRule>
    <cfRule type="containsText" dxfId="493" priority="820" operator="containsText" text="A">
      <formula>NOT(ISERROR(SEARCH("A",F49)))</formula>
    </cfRule>
  </conditionalFormatting>
  <conditionalFormatting sqref="H49">
    <cfRule type="containsText" dxfId="492" priority="814" operator="containsText" text="I">
      <formula>NOT(ISERROR(SEARCH("I",H49)))</formula>
    </cfRule>
    <cfRule type="containsText" dxfId="491" priority="815" operator="containsText" text="B">
      <formula>NOT(ISERROR(SEARCH("B",H49)))</formula>
    </cfRule>
    <cfRule type="containsText" dxfId="490" priority="816" operator="containsText" text="A">
      <formula>NOT(ISERROR(SEARCH("A",H49)))</formula>
    </cfRule>
  </conditionalFormatting>
  <conditionalFormatting sqref="J49">
    <cfRule type="containsText" dxfId="489" priority="810" operator="containsText" text="I">
      <formula>NOT(ISERROR(SEARCH("I",J49)))</formula>
    </cfRule>
    <cfRule type="containsText" dxfId="488" priority="811" operator="containsText" text="B">
      <formula>NOT(ISERROR(SEARCH("B",J49)))</formula>
    </cfRule>
    <cfRule type="containsText" dxfId="487" priority="812" operator="containsText" text="A">
      <formula>NOT(ISERROR(SEARCH("A",J49)))</formula>
    </cfRule>
  </conditionalFormatting>
  <conditionalFormatting sqref="F80">
    <cfRule type="containsText" dxfId="486" priority="854" operator="containsText" text="I">
      <formula>NOT(ISERROR(SEARCH("I",F80)))</formula>
    </cfRule>
    <cfRule type="containsText" dxfId="485" priority="855" operator="containsText" text="B">
      <formula>NOT(ISERROR(SEARCH("B",F80)))</formula>
    </cfRule>
    <cfRule type="containsText" dxfId="484" priority="856" operator="containsText" text="A">
      <formula>NOT(ISERROR(SEARCH("A",F80)))</formula>
    </cfRule>
  </conditionalFormatting>
  <conditionalFormatting sqref="H80">
    <cfRule type="containsText" dxfId="483" priority="850" operator="containsText" text="I">
      <formula>NOT(ISERROR(SEARCH("I",H80)))</formula>
    </cfRule>
    <cfRule type="containsText" dxfId="482" priority="851" operator="containsText" text="B">
      <formula>NOT(ISERROR(SEARCH("B",H80)))</formula>
    </cfRule>
    <cfRule type="containsText" dxfId="481" priority="852" operator="containsText" text="A">
      <formula>NOT(ISERROR(SEARCH("A",H80)))</formula>
    </cfRule>
  </conditionalFormatting>
  <conditionalFormatting sqref="J80">
    <cfRule type="containsText" dxfId="480" priority="846" operator="containsText" text="I">
      <formula>NOT(ISERROR(SEARCH("I",J80)))</formula>
    </cfRule>
    <cfRule type="containsText" dxfId="479" priority="847" operator="containsText" text="B">
      <formula>NOT(ISERROR(SEARCH("B",J80)))</formula>
    </cfRule>
    <cfRule type="containsText" dxfId="478" priority="848" operator="containsText" text="A">
      <formula>NOT(ISERROR(SEARCH("A",J80)))</formula>
    </cfRule>
  </conditionalFormatting>
  <conditionalFormatting sqref="F43:F47">
    <cfRule type="containsText" dxfId="477" priority="830" operator="containsText" text="I">
      <formula>NOT(ISERROR(SEARCH("I",F43)))</formula>
    </cfRule>
    <cfRule type="containsText" dxfId="476" priority="831" operator="containsText" text="B">
      <formula>NOT(ISERROR(SEARCH("B",F43)))</formula>
    </cfRule>
    <cfRule type="containsText" dxfId="475" priority="832" operator="containsText" text="A">
      <formula>NOT(ISERROR(SEARCH("A",F43)))</formula>
    </cfRule>
  </conditionalFormatting>
  <conditionalFormatting sqref="H43:H47">
    <cfRule type="containsText" dxfId="474" priority="826" operator="containsText" text="I">
      <formula>NOT(ISERROR(SEARCH("I",H43)))</formula>
    </cfRule>
    <cfRule type="containsText" dxfId="473" priority="827" operator="containsText" text="B">
      <formula>NOT(ISERROR(SEARCH("B",H43)))</formula>
    </cfRule>
    <cfRule type="containsText" dxfId="472" priority="828" operator="containsText" text="A">
      <formula>NOT(ISERROR(SEARCH("A",H43)))</formula>
    </cfRule>
  </conditionalFormatting>
  <conditionalFormatting sqref="J43:J47">
    <cfRule type="containsText" dxfId="471" priority="822" operator="containsText" text="I">
      <formula>NOT(ISERROR(SEARCH("I",J43)))</formula>
    </cfRule>
    <cfRule type="containsText" dxfId="470" priority="823" operator="containsText" text="B">
      <formula>NOT(ISERROR(SEARCH("B",J43)))</formula>
    </cfRule>
    <cfRule type="containsText" dxfId="469" priority="824" operator="containsText" text="A">
      <formula>NOT(ISERROR(SEARCH("A",J43)))</formula>
    </cfRule>
  </conditionalFormatting>
  <conditionalFormatting sqref="F50">
    <cfRule type="containsText" dxfId="468" priority="794" operator="containsText" text="I">
      <formula>NOT(ISERROR(SEARCH("I",F50)))</formula>
    </cfRule>
    <cfRule type="containsText" dxfId="467" priority="795" operator="containsText" text="B">
      <formula>NOT(ISERROR(SEARCH("B",F50)))</formula>
    </cfRule>
    <cfRule type="containsText" dxfId="466" priority="796" operator="containsText" text="A">
      <formula>NOT(ISERROR(SEARCH("A",F50)))</formula>
    </cfRule>
  </conditionalFormatting>
  <conditionalFormatting sqref="H50">
    <cfRule type="containsText" dxfId="465" priority="789" operator="containsText" text="I">
      <formula>NOT(ISERROR(SEARCH("I",H50)))</formula>
    </cfRule>
    <cfRule type="containsText" dxfId="464" priority="790" operator="containsText" text="B">
      <formula>NOT(ISERROR(SEARCH("B",H50)))</formula>
    </cfRule>
    <cfRule type="containsText" dxfId="463" priority="791" operator="containsText" text="A">
      <formula>NOT(ISERROR(SEARCH("A",H50)))</formula>
    </cfRule>
  </conditionalFormatting>
  <conditionalFormatting sqref="H52">
    <cfRule type="containsText" dxfId="462" priority="784" operator="containsText" text="I">
      <formula>NOT(ISERROR(SEARCH("I",H52)))</formula>
    </cfRule>
    <cfRule type="containsText" dxfId="461" priority="785" operator="containsText" text="B">
      <formula>NOT(ISERROR(SEARCH("B",H52)))</formula>
    </cfRule>
    <cfRule type="containsText" dxfId="460" priority="786" operator="containsText" text="A">
      <formula>NOT(ISERROR(SEARCH("A",H52)))</formula>
    </cfRule>
  </conditionalFormatting>
  <conditionalFormatting sqref="J52">
    <cfRule type="containsText" dxfId="459" priority="780" operator="containsText" text="I">
      <formula>NOT(ISERROR(SEARCH("I",J52)))</formula>
    </cfRule>
    <cfRule type="containsText" dxfId="458" priority="781" operator="containsText" text="B">
      <formula>NOT(ISERROR(SEARCH("B",J52)))</formula>
    </cfRule>
    <cfRule type="containsText" dxfId="457" priority="782" operator="containsText" text="A">
      <formula>NOT(ISERROR(SEARCH("A",J52)))</formula>
    </cfRule>
  </conditionalFormatting>
  <conditionalFormatting sqref="H11">
    <cfRule type="containsText" dxfId="456" priority="692" operator="containsText" text="I">
      <formula>NOT(ISERROR(SEARCH("I",H11)))</formula>
    </cfRule>
    <cfRule type="containsText" dxfId="455" priority="693" operator="containsText" text="B">
      <formula>NOT(ISERROR(SEARCH("B",H11)))</formula>
    </cfRule>
    <cfRule type="containsText" dxfId="454" priority="694" operator="containsText" text="A">
      <formula>NOT(ISERROR(SEARCH("A",H11)))</formula>
    </cfRule>
  </conditionalFormatting>
  <conditionalFormatting sqref="F53">
    <cfRule type="containsText" dxfId="453" priority="767" operator="containsText" text="I">
      <formula>NOT(ISERROR(SEARCH("I",F53)))</formula>
    </cfRule>
    <cfRule type="containsText" dxfId="452" priority="768" operator="containsText" text="B">
      <formula>NOT(ISERROR(SEARCH("B",F53)))</formula>
    </cfRule>
    <cfRule type="containsText" dxfId="451" priority="769" operator="containsText" text="A">
      <formula>NOT(ISERROR(SEARCH("A",F53)))</formula>
    </cfRule>
  </conditionalFormatting>
  <conditionalFormatting sqref="H53:H54">
    <cfRule type="containsText" dxfId="450" priority="763" operator="containsText" text="I">
      <formula>NOT(ISERROR(SEARCH("I",H53)))</formula>
    </cfRule>
    <cfRule type="containsText" dxfId="449" priority="764" operator="containsText" text="B">
      <formula>NOT(ISERROR(SEARCH("B",H53)))</formula>
    </cfRule>
    <cfRule type="containsText" dxfId="448" priority="765" operator="containsText" text="A">
      <formula>NOT(ISERROR(SEARCH("A",H53)))</formula>
    </cfRule>
  </conditionalFormatting>
  <conditionalFormatting sqref="J53:J54">
    <cfRule type="containsText" dxfId="447" priority="759" operator="containsText" text="I">
      <formula>NOT(ISERROR(SEARCH("I",J53)))</formula>
    </cfRule>
    <cfRule type="containsText" dxfId="446" priority="760" operator="containsText" text="B">
      <formula>NOT(ISERROR(SEARCH("B",J53)))</formula>
    </cfRule>
    <cfRule type="containsText" dxfId="445" priority="761" operator="containsText" text="A">
      <formula>NOT(ISERROR(SEARCH("A",J53)))</formula>
    </cfRule>
  </conditionalFormatting>
  <conditionalFormatting sqref="F54:F55">
    <cfRule type="containsText" dxfId="444" priority="755" operator="containsText" text="I">
      <formula>NOT(ISERROR(SEARCH("I",F54)))</formula>
    </cfRule>
    <cfRule type="containsText" dxfId="443" priority="756" operator="containsText" text="B">
      <formula>NOT(ISERROR(SEARCH("B",F54)))</formula>
    </cfRule>
    <cfRule type="containsText" dxfId="442" priority="757" operator="containsText" text="A">
      <formula>NOT(ISERROR(SEARCH("A",F54)))</formula>
    </cfRule>
  </conditionalFormatting>
  <conditionalFormatting sqref="H55">
    <cfRule type="containsText" dxfId="441" priority="751" operator="containsText" text="I">
      <formula>NOT(ISERROR(SEARCH("I",H55)))</formula>
    </cfRule>
    <cfRule type="containsText" dxfId="440" priority="752" operator="containsText" text="B">
      <formula>NOT(ISERROR(SEARCH("B",H55)))</formula>
    </cfRule>
    <cfRule type="containsText" dxfId="439" priority="753" operator="containsText" text="A">
      <formula>NOT(ISERROR(SEARCH("A",H55)))</formula>
    </cfRule>
  </conditionalFormatting>
  <conditionalFormatting sqref="J55:J56">
    <cfRule type="containsText" dxfId="438" priority="747" operator="containsText" text="I">
      <formula>NOT(ISERROR(SEARCH("I",J55)))</formula>
    </cfRule>
    <cfRule type="containsText" dxfId="437" priority="748" operator="containsText" text="B">
      <formula>NOT(ISERROR(SEARCH("B",J55)))</formula>
    </cfRule>
    <cfRule type="containsText" dxfId="436" priority="749" operator="containsText" text="A">
      <formula>NOT(ISERROR(SEARCH("A",J55)))</formula>
    </cfRule>
  </conditionalFormatting>
  <conditionalFormatting sqref="F57">
    <cfRule type="containsText" dxfId="435" priority="743" operator="containsText" text="I">
      <formula>NOT(ISERROR(SEARCH("I",F57)))</formula>
    </cfRule>
    <cfRule type="containsText" dxfId="434" priority="744" operator="containsText" text="B">
      <formula>NOT(ISERROR(SEARCH("B",F57)))</formula>
    </cfRule>
    <cfRule type="containsText" dxfId="433" priority="745" operator="containsText" text="A">
      <formula>NOT(ISERROR(SEARCH("A",F57)))</formula>
    </cfRule>
  </conditionalFormatting>
  <conditionalFormatting sqref="H57">
    <cfRule type="containsText" dxfId="432" priority="739" operator="containsText" text="I">
      <formula>NOT(ISERROR(SEARCH("I",H57)))</formula>
    </cfRule>
    <cfRule type="containsText" dxfId="431" priority="740" operator="containsText" text="B">
      <formula>NOT(ISERROR(SEARCH("B",H57)))</formula>
    </cfRule>
    <cfRule type="containsText" dxfId="430" priority="741" operator="containsText" text="A">
      <formula>NOT(ISERROR(SEARCH("A",H57)))</formula>
    </cfRule>
  </conditionalFormatting>
  <conditionalFormatting sqref="J57">
    <cfRule type="containsText" dxfId="429" priority="735" operator="containsText" text="I">
      <formula>NOT(ISERROR(SEARCH("I",J57)))</formula>
    </cfRule>
    <cfRule type="containsText" dxfId="428" priority="736" operator="containsText" text="B">
      <formula>NOT(ISERROR(SEARCH("B",J57)))</formula>
    </cfRule>
    <cfRule type="containsText" dxfId="427" priority="737" operator="containsText" text="A">
      <formula>NOT(ISERROR(SEARCH("A",J57)))</formula>
    </cfRule>
  </conditionalFormatting>
  <conditionalFormatting sqref="H58">
    <cfRule type="containsText" dxfId="426" priority="727" operator="containsText" text="I">
      <formula>NOT(ISERROR(SEARCH("I",H58)))</formula>
    </cfRule>
    <cfRule type="containsText" dxfId="425" priority="728" operator="containsText" text="B">
      <formula>NOT(ISERROR(SEARCH("B",H58)))</formula>
    </cfRule>
    <cfRule type="containsText" dxfId="424" priority="729" operator="containsText" text="A">
      <formula>NOT(ISERROR(SEARCH("A",H58)))</formula>
    </cfRule>
  </conditionalFormatting>
  <conditionalFormatting sqref="J58:J59">
    <cfRule type="containsText" dxfId="423" priority="723" operator="containsText" text="I">
      <formula>NOT(ISERROR(SEARCH("I",J58)))</formula>
    </cfRule>
    <cfRule type="containsText" dxfId="422" priority="724" operator="containsText" text="B">
      <formula>NOT(ISERROR(SEARCH("B",J58)))</formula>
    </cfRule>
    <cfRule type="containsText" dxfId="421" priority="725" operator="containsText" text="A">
      <formula>NOT(ISERROR(SEARCH("A",J58)))</formula>
    </cfRule>
  </conditionalFormatting>
  <conditionalFormatting sqref="F79">
    <cfRule type="containsText" dxfId="420" priority="501" operator="containsText" text="I">
      <formula>NOT(ISERROR(SEARCH("I",F79)))</formula>
    </cfRule>
    <cfRule type="containsText" dxfId="419" priority="502" operator="containsText" text="B">
      <formula>NOT(ISERROR(SEARCH("B",F79)))</formula>
    </cfRule>
    <cfRule type="containsText" dxfId="418" priority="503" operator="containsText" text="A">
      <formula>NOT(ISERROR(SEARCH("A",F79)))</formula>
    </cfRule>
  </conditionalFormatting>
  <conditionalFormatting sqref="H59">
    <cfRule type="containsText" dxfId="417" priority="702" operator="containsText" text="I">
      <formula>NOT(ISERROR(SEARCH("I",H59)))</formula>
    </cfRule>
    <cfRule type="containsText" dxfId="416" priority="703" operator="containsText" text="B">
      <formula>NOT(ISERROR(SEARCH("B",H59)))</formula>
    </cfRule>
    <cfRule type="containsText" dxfId="415" priority="704" operator="containsText" text="A">
      <formula>NOT(ISERROR(SEARCH("A",H59)))</formula>
    </cfRule>
  </conditionalFormatting>
  <conditionalFormatting sqref="F58:F59">
    <cfRule type="containsText" dxfId="414" priority="707" operator="containsText" text="I">
      <formula>NOT(ISERROR(SEARCH("I",F58)))</formula>
    </cfRule>
    <cfRule type="containsText" dxfId="413" priority="708" operator="containsText" text="B">
      <formula>NOT(ISERROR(SEARCH("B",F58)))</formula>
    </cfRule>
    <cfRule type="containsText" dxfId="412" priority="709" operator="containsText" text="A">
      <formula>NOT(ISERROR(SEARCH("A",F58)))</formula>
    </cfRule>
  </conditionalFormatting>
  <conditionalFormatting sqref="H15:H16">
    <cfRule type="containsText" dxfId="411" priority="683" operator="containsText" text="I">
      <formula>NOT(ISERROR(SEARCH("I",H15)))</formula>
    </cfRule>
    <cfRule type="containsText" dxfId="410" priority="684" operator="containsText" text="B">
      <formula>NOT(ISERROR(SEARCH("B",H15)))</formula>
    </cfRule>
    <cfRule type="containsText" dxfId="409" priority="685" operator="containsText" text="A">
      <formula>NOT(ISERROR(SEARCH("A",H15)))</formula>
    </cfRule>
  </conditionalFormatting>
  <conditionalFormatting sqref="F78">
    <cfRule type="containsText" dxfId="408" priority="513" operator="containsText" text="I">
      <formula>NOT(ISERROR(SEARCH("I",F78)))</formula>
    </cfRule>
    <cfRule type="containsText" dxfId="407" priority="514" operator="containsText" text="B">
      <formula>NOT(ISERROR(SEARCH("B",F78)))</formula>
    </cfRule>
    <cfRule type="containsText" dxfId="406" priority="515" operator="containsText" text="A">
      <formula>NOT(ISERROR(SEARCH("A",F78)))</formula>
    </cfRule>
  </conditionalFormatting>
  <conditionalFormatting sqref="J20">
    <cfRule type="containsText" dxfId="405" priority="673" operator="containsText" text="I">
      <formula>NOT(ISERROR(SEARCH("I",J20)))</formula>
    </cfRule>
    <cfRule type="containsText" dxfId="404" priority="674" operator="containsText" text="B">
      <formula>NOT(ISERROR(SEARCH("B",J20)))</formula>
    </cfRule>
    <cfRule type="containsText" dxfId="403" priority="675" operator="containsText" text="A">
      <formula>NOT(ISERROR(SEARCH("A",J20)))</formula>
    </cfRule>
  </conditionalFormatting>
  <conditionalFormatting sqref="F15:F16">
    <cfRule type="containsText" dxfId="402" priority="688" operator="containsText" text="I">
      <formula>NOT(ISERROR(SEARCH("I",F15)))</formula>
    </cfRule>
    <cfRule type="containsText" dxfId="401" priority="689" operator="containsText" text="B">
      <formula>NOT(ISERROR(SEARCH("B",F15)))</formula>
    </cfRule>
    <cfRule type="containsText" dxfId="400" priority="690" operator="containsText" text="A">
      <formula>NOT(ISERROR(SEARCH("A",F15)))</formula>
    </cfRule>
  </conditionalFormatting>
  <conditionalFormatting sqref="J15:J16">
    <cfRule type="containsText" dxfId="399" priority="678" operator="containsText" text="I">
      <formula>NOT(ISERROR(SEARCH("I",J15)))</formula>
    </cfRule>
    <cfRule type="containsText" dxfId="398" priority="679" operator="containsText" text="B">
      <formula>NOT(ISERROR(SEARCH("B",J15)))</formula>
    </cfRule>
    <cfRule type="containsText" dxfId="397" priority="680" operator="containsText" text="A">
      <formula>NOT(ISERROR(SEARCH("A",J15)))</formula>
    </cfRule>
  </conditionalFormatting>
  <conditionalFormatting sqref="J79">
    <cfRule type="containsText" dxfId="396" priority="493" operator="containsText" text="I">
      <formula>NOT(ISERROR(SEARCH("I",J79)))</formula>
    </cfRule>
    <cfRule type="containsText" dxfId="395" priority="494" operator="containsText" text="B">
      <formula>NOT(ISERROR(SEARCH("B",J79)))</formula>
    </cfRule>
    <cfRule type="containsText" dxfId="394" priority="495" operator="containsText" text="A">
      <formula>NOT(ISERROR(SEARCH("A",J79)))</formula>
    </cfRule>
  </conditionalFormatting>
  <conditionalFormatting sqref="H61">
    <cfRule type="containsText" dxfId="393" priority="665" operator="containsText" text="I">
      <formula>NOT(ISERROR(SEARCH("I",H61)))</formula>
    </cfRule>
    <cfRule type="containsText" dxfId="392" priority="666" operator="containsText" text="B">
      <formula>NOT(ISERROR(SEARCH("B",H61)))</formula>
    </cfRule>
    <cfRule type="containsText" dxfId="391" priority="667" operator="containsText" text="A">
      <formula>NOT(ISERROR(SEARCH("A",H61)))</formula>
    </cfRule>
  </conditionalFormatting>
  <conditionalFormatting sqref="J61">
    <cfRule type="containsText" dxfId="390" priority="661" operator="containsText" text="I">
      <formula>NOT(ISERROR(SEARCH("I",J61)))</formula>
    </cfRule>
    <cfRule type="containsText" dxfId="389" priority="662" operator="containsText" text="B">
      <formula>NOT(ISERROR(SEARCH("B",J61)))</formula>
    </cfRule>
    <cfRule type="containsText" dxfId="388" priority="663" operator="containsText" text="A">
      <formula>NOT(ISERROR(SEARCH("A",J61)))</formula>
    </cfRule>
  </conditionalFormatting>
  <conditionalFormatting sqref="F62">
    <cfRule type="containsText" dxfId="387" priority="657" operator="containsText" text="I">
      <formula>NOT(ISERROR(SEARCH("I",F62)))</formula>
    </cfRule>
    <cfRule type="containsText" dxfId="386" priority="658" operator="containsText" text="B">
      <formula>NOT(ISERROR(SEARCH("B",F62)))</formula>
    </cfRule>
    <cfRule type="containsText" dxfId="385" priority="659" operator="containsText" text="A">
      <formula>NOT(ISERROR(SEARCH("A",F62)))</formula>
    </cfRule>
  </conditionalFormatting>
  <conditionalFormatting sqref="H62">
    <cfRule type="containsText" dxfId="384" priority="653" operator="containsText" text="I">
      <formula>NOT(ISERROR(SEARCH("I",H62)))</formula>
    </cfRule>
    <cfRule type="containsText" dxfId="383" priority="654" operator="containsText" text="B">
      <formula>NOT(ISERROR(SEARCH("B",H62)))</formula>
    </cfRule>
    <cfRule type="containsText" dxfId="382" priority="655" operator="containsText" text="A">
      <formula>NOT(ISERROR(SEARCH("A",H62)))</formula>
    </cfRule>
  </conditionalFormatting>
  <conditionalFormatting sqref="J62">
    <cfRule type="containsText" dxfId="381" priority="649" operator="containsText" text="I">
      <formula>NOT(ISERROR(SEARCH("I",J62)))</formula>
    </cfRule>
    <cfRule type="containsText" dxfId="380" priority="650" operator="containsText" text="B">
      <formula>NOT(ISERROR(SEARCH("B",J62)))</formula>
    </cfRule>
    <cfRule type="containsText" dxfId="379" priority="651" operator="containsText" text="A">
      <formula>NOT(ISERROR(SEARCH("A",J62)))</formula>
    </cfRule>
  </conditionalFormatting>
  <conditionalFormatting sqref="F63">
    <cfRule type="containsText" dxfId="378" priority="645" operator="containsText" text="I">
      <formula>NOT(ISERROR(SEARCH("I",F63)))</formula>
    </cfRule>
    <cfRule type="containsText" dxfId="377" priority="646" operator="containsText" text="B">
      <formula>NOT(ISERROR(SEARCH("B",F63)))</formula>
    </cfRule>
    <cfRule type="containsText" dxfId="376" priority="647" operator="containsText" text="A">
      <formula>NOT(ISERROR(SEARCH("A",F63)))</formula>
    </cfRule>
  </conditionalFormatting>
  <conditionalFormatting sqref="H63">
    <cfRule type="containsText" dxfId="375" priority="641" operator="containsText" text="I">
      <formula>NOT(ISERROR(SEARCH("I",H63)))</formula>
    </cfRule>
    <cfRule type="containsText" dxfId="374" priority="642" operator="containsText" text="B">
      <formula>NOT(ISERROR(SEARCH("B",H63)))</formula>
    </cfRule>
    <cfRule type="containsText" dxfId="373" priority="643" operator="containsText" text="A">
      <formula>NOT(ISERROR(SEARCH("A",H63)))</formula>
    </cfRule>
  </conditionalFormatting>
  <conditionalFormatting sqref="J63">
    <cfRule type="containsText" dxfId="372" priority="637" operator="containsText" text="I">
      <formula>NOT(ISERROR(SEARCH("I",J63)))</formula>
    </cfRule>
    <cfRule type="containsText" dxfId="371" priority="638" operator="containsText" text="B">
      <formula>NOT(ISERROR(SEARCH("B",J63)))</formula>
    </cfRule>
    <cfRule type="containsText" dxfId="370" priority="639" operator="containsText" text="A">
      <formula>NOT(ISERROR(SEARCH("A",J63)))</formula>
    </cfRule>
  </conditionalFormatting>
  <conditionalFormatting sqref="F64">
    <cfRule type="containsText" dxfId="369" priority="633" operator="containsText" text="I">
      <formula>NOT(ISERROR(SEARCH("I",F64)))</formula>
    </cfRule>
    <cfRule type="containsText" dxfId="368" priority="634" operator="containsText" text="B">
      <formula>NOT(ISERROR(SEARCH("B",F64)))</formula>
    </cfRule>
    <cfRule type="containsText" dxfId="367" priority="635" operator="containsText" text="A">
      <formula>NOT(ISERROR(SEARCH("A",F64)))</formula>
    </cfRule>
  </conditionalFormatting>
  <conditionalFormatting sqref="H64">
    <cfRule type="containsText" dxfId="366" priority="629" operator="containsText" text="I">
      <formula>NOT(ISERROR(SEARCH("I",H64)))</formula>
    </cfRule>
    <cfRule type="containsText" dxfId="365" priority="630" operator="containsText" text="B">
      <formula>NOT(ISERROR(SEARCH("B",H64)))</formula>
    </cfRule>
    <cfRule type="containsText" dxfId="364" priority="631" operator="containsText" text="A">
      <formula>NOT(ISERROR(SEARCH("A",H64)))</formula>
    </cfRule>
  </conditionalFormatting>
  <conditionalFormatting sqref="J64">
    <cfRule type="containsText" dxfId="363" priority="625" operator="containsText" text="I">
      <formula>NOT(ISERROR(SEARCH("I",J64)))</formula>
    </cfRule>
    <cfRule type="containsText" dxfId="362" priority="626" operator="containsText" text="B">
      <formula>NOT(ISERROR(SEARCH("B",J64)))</formula>
    </cfRule>
    <cfRule type="containsText" dxfId="361" priority="627" operator="containsText" text="A">
      <formula>NOT(ISERROR(SEARCH("A",J64)))</formula>
    </cfRule>
  </conditionalFormatting>
  <conditionalFormatting sqref="F65">
    <cfRule type="containsText" dxfId="360" priority="621" operator="containsText" text="I">
      <formula>NOT(ISERROR(SEARCH("I",F65)))</formula>
    </cfRule>
    <cfRule type="containsText" dxfId="359" priority="622" operator="containsText" text="B">
      <formula>NOT(ISERROR(SEARCH("B",F65)))</formula>
    </cfRule>
    <cfRule type="containsText" dxfId="358" priority="623" operator="containsText" text="A">
      <formula>NOT(ISERROR(SEARCH("A",F65)))</formula>
    </cfRule>
  </conditionalFormatting>
  <conditionalFormatting sqref="H65">
    <cfRule type="containsText" dxfId="357" priority="617" operator="containsText" text="I">
      <formula>NOT(ISERROR(SEARCH("I",H65)))</formula>
    </cfRule>
    <cfRule type="containsText" dxfId="356" priority="618" operator="containsText" text="B">
      <formula>NOT(ISERROR(SEARCH("B",H65)))</formula>
    </cfRule>
    <cfRule type="containsText" dxfId="355" priority="619" operator="containsText" text="A">
      <formula>NOT(ISERROR(SEARCH("A",H65)))</formula>
    </cfRule>
  </conditionalFormatting>
  <conditionalFormatting sqref="J65:J66">
    <cfRule type="containsText" dxfId="354" priority="613" operator="containsText" text="I">
      <formula>NOT(ISERROR(SEARCH("I",J65)))</formula>
    </cfRule>
    <cfRule type="containsText" dxfId="353" priority="614" operator="containsText" text="B">
      <formula>NOT(ISERROR(SEARCH("B",J65)))</formula>
    </cfRule>
    <cfRule type="containsText" dxfId="352" priority="615" operator="containsText" text="A">
      <formula>NOT(ISERROR(SEARCH("A",J65)))</formula>
    </cfRule>
  </conditionalFormatting>
  <conditionalFormatting sqref="H68:H69">
    <cfRule type="containsText" dxfId="351" priority="605" operator="containsText" text="I">
      <formula>NOT(ISERROR(SEARCH("I",H68)))</formula>
    </cfRule>
    <cfRule type="containsText" dxfId="350" priority="606" operator="containsText" text="B">
      <formula>NOT(ISERROR(SEARCH("B",H68)))</formula>
    </cfRule>
    <cfRule type="containsText" dxfId="349" priority="607" operator="containsText" text="A">
      <formula>NOT(ISERROR(SEARCH("A",H68)))</formula>
    </cfRule>
  </conditionalFormatting>
  <conditionalFormatting sqref="J68:J69">
    <cfRule type="containsText" dxfId="348" priority="601" operator="containsText" text="I">
      <formula>NOT(ISERROR(SEARCH("I",J68)))</formula>
    </cfRule>
    <cfRule type="containsText" dxfId="347" priority="602" operator="containsText" text="B">
      <formula>NOT(ISERROR(SEARCH("B",J68)))</formula>
    </cfRule>
    <cfRule type="containsText" dxfId="346" priority="603" operator="containsText" text="A">
      <formula>NOT(ISERROR(SEARCH("A",J68)))</formula>
    </cfRule>
  </conditionalFormatting>
  <conditionalFormatting sqref="F68:F70">
    <cfRule type="containsText" dxfId="345" priority="597" operator="containsText" text="I">
      <formula>NOT(ISERROR(SEARCH("I",F68)))</formula>
    </cfRule>
    <cfRule type="containsText" dxfId="344" priority="598" operator="containsText" text="B">
      <formula>NOT(ISERROR(SEARCH("B",F68)))</formula>
    </cfRule>
    <cfRule type="containsText" dxfId="343" priority="599" operator="containsText" text="A">
      <formula>NOT(ISERROR(SEARCH("A",F68)))</formula>
    </cfRule>
  </conditionalFormatting>
  <conditionalFormatting sqref="H70">
    <cfRule type="containsText" dxfId="342" priority="593" operator="containsText" text="I">
      <formula>NOT(ISERROR(SEARCH("I",H70)))</formula>
    </cfRule>
    <cfRule type="containsText" dxfId="341" priority="594" operator="containsText" text="B">
      <formula>NOT(ISERROR(SEARCH("B",H70)))</formula>
    </cfRule>
    <cfRule type="containsText" dxfId="340" priority="595" operator="containsText" text="A">
      <formula>NOT(ISERROR(SEARCH("A",H70)))</formula>
    </cfRule>
  </conditionalFormatting>
  <conditionalFormatting sqref="J70">
    <cfRule type="containsText" dxfId="339" priority="589" operator="containsText" text="I">
      <formula>NOT(ISERROR(SEARCH("I",J70)))</formula>
    </cfRule>
    <cfRule type="containsText" dxfId="338" priority="590" operator="containsText" text="B">
      <formula>NOT(ISERROR(SEARCH("B",J70)))</formula>
    </cfRule>
    <cfRule type="containsText" dxfId="337" priority="591" operator="containsText" text="A">
      <formula>NOT(ISERROR(SEARCH("A",J70)))</formula>
    </cfRule>
  </conditionalFormatting>
  <conditionalFormatting sqref="F71">
    <cfRule type="containsText" dxfId="336" priority="585" operator="containsText" text="I">
      <formula>NOT(ISERROR(SEARCH("I",F71)))</formula>
    </cfRule>
    <cfRule type="containsText" dxfId="335" priority="586" operator="containsText" text="B">
      <formula>NOT(ISERROR(SEARCH("B",F71)))</formula>
    </cfRule>
    <cfRule type="containsText" dxfId="334" priority="587" operator="containsText" text="A">
      <formula>NOT(ISERROR(SEARCH("A",F71)))</formula>
    </cfRule>
  </conditionalFormatting>
  <conditionalFormatting sqref="H71">
    <cfRule type="containsText" dxfId="333" priority="581" operator="containsText" text="I">
      <formula>NOT(ISERROR(SEARCH("I",H71)))</formula>
    </cfRule>
    <cfRule type="containsText" dxfId="332" priority="582" operator="containsText" text="B">
      <formula>NOT(ISERROR(SEARCH("B",H71)))</formula>
    </cfRule>
    <cfRule type="containsText" dxfId="331" priority="583" operator="containsText" text="A">
      <formula>NOT(ISERROR(SEARCH("A",H71)))</formula>
    </cfRule>
  </conditionalFormatting>
  <conditionalFormatting sqref="J71">
    <cfRule type="containsText" dxfId="330" priority="577" operator="containsText" text="I">
      <formula>NOT(ISERROR(SEARCH("I",J71)))</formula>
    </cfRule>
    <cfRule type="containsText" dxfId="329" priority="578" operator="containsText" text="B">
      <formula>NOT(ISERROR(SEARCH("B",J71)))</formula>
    </cfRule>
    <cfRule type="containsText" dxfId="328" priority="579" operator="containsText" text="A">
      <formula>NOT(ISERROR(SEARCH("A",J71)))</formula>
    </cfRule>
  </conditionalFormatting>
  <conditionalFormatting sqref="F72">
    <cfRule type="containsText" dxfId="327" priority="573" operator="containsText" text="I">
      <formula>NOT(ISERROR(SEARCH("I",F72)))</formula>
    </cfRule>
    <cfRule type="containsText" dxfId="326" priority="574" operator="containsText" text="B">
      <formula>NOT(ISERROR(SEARCH("B",F72)))</formula>
    </cfRule>
    <cfRule type="containsText" dxfId="325" priority="575" operator="containsText" text="A">
      <formula>NOT(ISERROR(SEARCH("A",F72)))</formula>
    </cfRule>
  </conditionalFormatting>
  <conditionalFormatting sqref="F74">
    <cfRule type="containsText" dxfId="324" priority="549" operator="containsText" text="I">
      <formula>NOT(ISERROR(SEARCH("I",F74)))</formula>
    </cfRule>
    <cfRule type="containsText" dxfId="323" priority="550" operator="containsText" text="B">
      <formula>NOT(ISERROR(SEARCH("B",F74)))</formula>
    </cfRule>
    <cfRule type="containsText" dxfId="322" priority="551" operator="containsText" text="A">
      <formula>NOT(ISERROR(SEARCH("A",F74)))</formula>
    </cfRule>
  </conditionalFormatting>
  <conditionalFormatting sqref="H74">
    <cfRule type="containsText" dxfId="321" priority="545" operator="containsText" text="I">
      <formula>NOT(ISERROR(SEARCH("I",H74)))</formula>
    </cfRule>
    <cfRule type="containsText" dxfId="320" priority="546" operator="containsText" text="B">
      <formula>NOT(ISERROR(SEARCH("B",H74)))</formula>
    </cfRule>
    <cfRule type="containsText" dxfId="319" priority="547" operator="containsText" text="A">
      <formula>NOT(ISERROR(SEARCH("A",H74)))</formula>
    </cfRule>
  </conditionalFormatting>
  <conditionalFormatting sqref="J74">
    <cfRule type="containsText" dxfId="318" priority="541" operator="containsText" text="I">
      <formula>NOT(ISERROR(SEARCH("I",J74)))</formula>
    </cfRule>
    <cfRule type="containsText" dxfId="317" priority="542" operator="containsText" text="B">
      <formula>NOT(ISERROR(SEARCH("B",J74)))</formula>
    </cfRule>
    <cfRule type="containsText" dxfId="316" priority="543" operator="containsText" text="A">
      <formula>NOT(ISERROR(SEARCH("A",J74)))</formula>
    </cfRule>
  </conditionalFormatting>
  <conditionalFormatting sqref="F75">
    <cfRule type="containsText" dxfId="315" priority="537" operator="containsText" text="I">
      <formula>NOT(ISERROR(SEARCH("I",F75)))</formula>
    </cfRule>
    <cfRule type="containsText" dxfId="314" priority="538" operator="containsText" text="B">
      <formula>NOT(ISERROR(SEARCH("B",F75)))</formula>
    </cfRule>
    <cfRule type="containsText" dxfId="313" priority="539" operator="containsText" text="A">
      <formula>NOT(ISERROR(SEARCH("A",F75)))</formula>
    </cfRule>
  </conditionalFormatting>
  <conditionalFormatting sqref="H75">
    <cfRule type="containsText" dxfId="312" priority="533" operator="containsText" text="I">
      <formula>NOT(ISERROR(SEARCH("I",H75)))</formula>
    </cfRule>
    <cfRule type="containsText" dxfId="311" priority="534" operator="containsText" text="B">
      <formula>NOT(ISERROR(SEARCH("B",H75)))</formula>
    </cfRule>
    <cfRule type="containsText" dxfId="310" priority="535" operator="containsText" text="A">
      <formula>NOT(ISERROR(SEARCH("A",H75)))</formula>
    </cfRule>
  </conditionalFormatting>
  <conditionalFormatting sqref="J75">
    <cfRule type="containsText" dxfId="309" priority="529" operator="containsText" text="I">
      <formula>NOT(ISERROR(SEARCH("I",J75)))</formula>
    </cfRule>
    <cfRule type="containsText" dxfId="308" priority="530" operator="containsText" text="B">
      <formula>NOT(ISERROR(SEARCH("B",J75)))</formula>
    </cfRule>
    <cfRule type="containsText" dxfId="307" priority="531" operator="containsText" text="A">
      <formula>NOT(ISERROR(SEARCH("A",J75)))</formula>
    </cfRule>
  </conditionalFormatting>
  <conditionalFormatting sqref="F77">
    <cfRule type="containsText" dxfId="306" priority="525" operator="containsText" text="I">
      <formula>NOT(ISERROR(SEARCH("I",F77)))</formula>
    </cfRule>
    <cfRule type="containsText" dxfId="305" priority="526" operator="containsText" text="B">
      <formula>NOT(ISERROR(SEARCH("B",F77)))</formula>
    </cfRule>
    <cfRule type="containsText" dxfId="304" priority="527" operator="containsText" text="A">
      <formula>NOT(ISERROR(SEARCH("A",F77)))</formula>
    </cfRule>
  </conditionalFormatting>
  <conditionalFormatting sqref="H77">
    <cfRule type="containsText" dxfId="303" priority="521" operator="containsText" text="I">
      <formula>NOT(ISERROR(SEARCH("I",H77)))</formula>
    </cfRule>
    <cfRule type="containsText" dxfId="302" priority="522" operator="containsText" text="B">
      <formula>NOT(ISERROR(SEARCH("B",H77)))</formula>
    </cfRule>
    <cfRule type="containsText" dxfId="301" priority="523" operator="containsText" text="A">
      <formula>NOT(ISERROR(SEARCH("A",H77)))</formula>
    </cfRule>
  </conditionalFormatting>
  <conditionalFormatting sqref="J77">
    <cfRule type="containsText" dxfId="300" priority="517" operator="containsText" text="I">
      <formula>NOT(ISERROR(SEARCH("I",J77)))</formula>
    </cfRule>
    <cfRule type="containsText" dxfId="299" priority="518" operator="containsText" text="B">
      <formula>NOT(ISERROR(SEARCH("B",J77)))</formula>
    </cfRule>
    <cfRule type="containsText" dxfId="298" priority="519" operator="containsText" text="A">
      <formula>NOT(ISERROR(SEARCH("A",J77)))</formula>
    </cfRule>
  </conditionalFormatting>
  <conditionalFormatting sqref="H78">
    <cfRule type="containsText" dxfId="297" priority="509" operator="containsText" text="I">
      <formula>NOT(ISERROR(SEARCH("I",H78)))</formula>
    </cfRule>
    <cfRule type="containsText" dxfId="296" priority="510" operator="containsText" text="B">
      <formula>NOT(ISERROR(SEARCH("B",H78)))</formula>
    </cfRule>
    <cfRule type="containsText" dxfId="295" priority="511" operator="containsText" text="A">
      <formula>NOT(ISERROR(SEARCH("A",H78)))</formula>
    </cfRule>
  </conditionalFormatting>
  <conditionalFormatting sqref="J78">
    <cfRule type="containsText" dxfId="294" priority="505" operator="containsText" text="I">
      <formula>NOT(ISERROR(SEARCH("I",J78)))</formula>
    </cfRule>
    <cfRule type="containsText" dxfId="293" priority="506" operator="containsText" text="B">
      <formula>NOT(ISERROR(SEARCH("B",J78)))</formula>
    </cfRule>
    <cfRule type="containsText" dxfId="292" priority="507" operator="containsText" text="A">
      <formula>NOT(ISERROR(SEARCH("A",J78)))</formula>
    </cfRule>
  </conditionalFormatting>
  <conditionalFormatting sqref="H79">
    <cfRule type="containsText" dxfId="291" priority="497" operator="containsText" text="I">
      <formula>NOT(ISERROR(SEARCH("I",H79)))</formula>
    </cfRule>
    <cfRule type="containsText" dxfId="290" priority="498" operator="containsText" text="B">
      <formula>NOT(ISERROR(SEARCH("B",H79)))</formula>
    </cfRule>
    <cfRule type="containsText" dxfId="289" priority="499" operator="containsText" text="A">
      <formula>NOT(ISERROR(SEARCH("A",H79)))</formula>
    </cfRule>
  </conditionalFormatting>
  <conditionalFormatting sqref="H85">
    <cfRule type="containsText" dxfId="288" priority="461" operator="containsText" text="I">
      <formula>NOT(ISERROR(SEARCH("I",H85)))</formula>
    </cfRule>
    <cfRule type="containsText" dxfId="287" priority="462" operator="containsText" text="B">
      <formula>NOT(ISERROR(SEARCH("B",H85)))</formula>
    </cfRule>
    <cfRule type="containsText" dxfId="286" priority="463" operator="containsText" text="A">
      <formula>NOT(ISERROR(SEARCH("A",H85)))</formula>
    </cfRule>
  </conditionalFormatting>
  <conditionalFormatting sqref="J85">
    <cfRule type="containsText" dxfId="285" priority="457" operator="containsText" text="I">
      <formula>NOT(ISERROR(SEARCH("I",J85)))</formula>
    </cfRule>
    <cfRule type="containsText" dxfId="284" priority="458" operator="containsText" text="B">
      <formula>NOT(ISERROR(SEARCH("B",J85)))</formula>
    </cfRule>
    <cfRule type="containsText" dxfId="283" priority="459" operator="containsText" text="A">
      <formula>NOT(ISERROR(SEARCH("A",J85)))</formula>
    </cfRule>
  </conditionalFormatting>
  <conditionalFormatting sqref="F84">
    <cfRule type="containsText" dxfId="282" priority="477" operator="containsText" text="I">
      <formula>NOT(ISERROR(SEARCH("I",F84)))</formula>
    </cfRule>
    <cfRule type="containsText" dxfId="281" priority="478" operator="containsText" text="B">
      <formula>NOT(ISERROR(SEARCH("B",F84)))</formula>
    </cfRule>
    <cfRule type="containsText" dxfId="280" priority="479" operator="containsText" text="A">
      <formula>NOT(ISERROR(SEARCH("A",F84)))</formula>
    </cfRule>
  </conditionalFormatting>
  <conditionalFormatting sqref="H84">
    <cfRule type="containsText" dxfId="279" priority="473" operator="containsText" text="I">
      <formula>NOT(ISERROR(SEARCH("I",H84)))</formula>
    </cfRule>
    <cfRule type="containsText" dxfId="278" priority="474" operator="containsText" text="B">
      <formula>NOT(ISERROR(SEARCH("B",H84)))</formula>
    </cfRule>
    <cfRule type="containsText" dxfId="277" priority="475" operator="containsText" text="A">
      <formula>NOT(ISERROR(SEARCH("A",H84)))</formula>
    </cfRule>
  </conditionalFormatting>
  <conditionalFormatting sqref="J84">
    <cfRule type="containsText" dxfId="276" priority="469" operator="containsText" text="I">
      <formula>NOT(ISERROR(SEARCH("I",J84)))</formula>
    </cfRule>
    <cfRule type="containsText" dxfId="275" priority="470" operator="containsText" text="B">
      <formula>NOT(ISERROR(SEARCH("B",J84)))</formula>
    </cfRule>
    <cfRule type="containsText" dxfId="274" priority="471" operator="containsText" text="A">
      <formula>NOT(ISERROR(SEARCH("A",J84)))</formula>
    </cfRule>
  </conditionalFormatting>
  <conditionalFormatting sqref="F86">
    <cfRule type="containsText" dxfId="273" priority="441" operator="containsText" text="I">
      <formula>NOT(ISERROR(SEARCH("I",F86)))</formula>
    </cfRule>
    <cfRule type="containsText" dxfId="272" priority="442" operator="containsText" text="B">
      <formula>NOT(ISERROR(SEARCH("B",F86)))</formula>
    </cfRule>
    <cfRule type="containsText" dxfId="271" priority="443" operator="containsText" text="A">
      <formula>NOT(ISERROR(SEARCH("A",F86)))</formula>
    </cfRule>
  </conditionalFormatting>
  <conditionalFormatting sqref="H86">
    <cfRule type="containsText" dxfId="270" priority="437" operator="containsText" text="I">
      <formula>NOT(ISERROR(SEARCH("I",H86)))</formula>
    </cfRule>
    <cfRule type="containsText" dxfId="269" priority="438" operator="containsText" text="B">
      <formula>NOT(ISERROR(SEARCH("B",H86)))</formula>
    </cfRule>
    <cfRule type="containsText" dxfId="268" priority="439" operator="containsText" text="A">
      <formula>NOT(ISERROR(SEARCH("A",H86)))</formula>
    </cfRule>
  </conditionalFormatting>
  <conditionalFormatting sqref="J86">
    <cfRule type="containsText" dxfId="267" priority="433" operator="containsText" text="I">
      <formula>NOT(ISERROR(SEARCH("I",J86)))</formula>
    </cfRule>
    <cfRule type="containsText" dxfId="266" priority="434" operator="containsText" text="B">
      <formula>NOT(ISERROR(SEARCH("B",J86)))</formula>
    </cfRule>
    <cfRule type="containsText" dxfId="265" priority="435" operator="containsText" text="A">
      <formula>NOT(ISERROR(SEARCH("A",J86)))</formula>
    </cfRule>
  </conditionalFormatting>
  <conditionalFormatting sqref="J87">
    <cfRule type="containsText" dxfId="264" priority="409" operator="containsText" text="I">
      <formula>NOT(ISERROR(SEARCH("I",J87)))</formula>
    </cfRule>
    <cfRule type="containsText" dxfId="263" priority="410" operator="containsText" text="B">
      <formula>NOT(ISERROR(SEARCH("B",J87)))</formula>
    </cfRule>
    <cfRule type="containsText" dxfId="262" priority="411" operator="containsText" text="A">
      <formula>NOT(ISERROR(SEARCH("A",J87)))</formula>
    </cfRule>
  </conditionalFormatting>
  <conditionalFormatting sqref="F91">
    <cfRule type="containsText" dxfId="261" priority="393" operator="containsText" text="I">
      <formula>NOT(ISERROR(SEARCH("I",F91)))</formula>
    </cfRule>
    <cfRule type="containsText" dxfId="260" priority="394" operator="containsText" text="B">
      <formula>NOT(ISERROR(SEARCH("B",F91)))</formula>
    </cfRule>
    <cfRule type="containsText" dxfId="259" priority="395" operator="containsText" text="A">
      <formula>NOT(ISERROR(SEARCH("A",F91)))</formula>
    </cfRule>
  </conditionalFormatting>
  <conditionalFormatting sqref="H91">
    <cfRule type="containsText" dxfId="258" priority="389" operator="containsText" text="I">
      <formula>NOT(ISERROR(SEARCH("I",H91)))</formula>
    </cfRule>
    <cfRule type="containsText" dxfId="257" priority="390" operator="containsText" text="B">
      <formula>NOT(ISERROR(SEARCH("B",H91)))</formula>
    </cfRule>
    <cfRule type="containsText" dxfId="256" priority="391" operator="containsText" text="A">
      <formula>NOT(ISERROR(SEARCH("A",H91)))</formula>
    </cfRule>
  </conditionalFormatting>
  <conditionalFormatting sqref="J91">
    <cfRule type="containsText" dxfId="255" priority="385" operator="containsText" text="I">
      <formula>NOT(ISERROR(SEARCH("I",J91)))</formula>
    </cfRule>
    <cfRule type="containsText" dxfId="254" priority="386" operator="containsText" text="B">
      <formula>NOT(ISERROR(SEARCH("B",J91)))</formula>
    </cfRule>
    <cfRule type="containsText" dxfId="253" priority="387" operator="containsText" text="A">
      <formula>NOT(ISERROR(SEARCH("A",J91)))</formula>
    </cfRule>
  </conditionalFormatting>
  <conditionalFormatting sqref="F90">
    <cfRule type="containsText" dxfId="252" priority="405" operator="containsText" text="I">
      <formula>NOT(ISERROR(SEARCH("I",F90)))</formula>
    </cfRule>
    <cfRule type="containsText" dxfId="251" priority="406" operator="containsText" text="B">
      <formula>NOT(ISERROR(SEARCH("B",F90)))</formula>
    </cfRule>
    <cfRule type="containsText" dxfId="250" priority="407" operator="containsText" text="A">
      <formula>NOT(ISERROR(SEARCH("A",F90)))</formula>
    </cfRule>
  </conditionalFormatting>
  <conditionalFormatting sqref="H90">
    <cfRule type="containsText" dxfId="249" priority="401" operator="containsText" text="I">
      <formula>NOT(ISERROR(SEARCH("I",H90)))</formula>
    </cfRule>
    <cfRule type="containsText" dxfId="248" priority="402" operator="containsText" text="B">
      <formula>NOT(ISERROR(SEARCH("B",H90)))</formula>
    </cfRule>
    <cfRule type="containsText" dxfId="247" priority="403" operator="containsText" text="A">
      <formula>NOT(ISERROR(SEARCH("A",H90)))</formula>
    </cfRule>
  </conditionalFormatting>
  <conditionalFormatting sqref="J90">
    <cfRule type="containsText" dxfId="246" priority="397" operator="containsText" text="I">
      <formula>NOT(ISERROR(SEARCH("I",J90)))</formula>
    </cfRule>
    <cfRule type="containsText" dxfId="245" priority="398" operator="containsText" text="B">
      <formula>NOT(ISERROR(SEARCH("B",J90)))</formula>
    </cfRule>
    <cfRule type="containsText" dxfId="244" priority="399" operator="containsText" text="A">
      <formula>NOT(ISERROR(SEARCH("A",J90)))</formula>
    </cfRule>
  </conditionalFormatting>
  <conditionalFormatting sqref="F89">
    <cfRule type="containsText" dxfId="243" priority="381" operator="containsText" text="I">
      <formula>NOT(ISERROR(SEARCH("I",F89)))</formula>
    </cfRule>
    <cfRule type="containsText" dxfId="242" priority="382" operator="containsText" text="B">
      <formula>NOT(ISERROR(SEARCH("B",F89)))</formula>
    </cfRule>
    <cfRule type="containsText" dxfId="241" priority="383" operator="containsText" text="A">
      <formula>NOT(ISERROR(SEARCH("A",F89)))</formula>
    </cfRule>
  </conditionalFormatting>
  <conditionalFormatting sqref="H89">
    <cfRule type="containsText" dxfId="240" priority="377" operator="containsText" text="I">
      <formula>NOT(ISERROR(SEARCH("I",H89)))</formula>
    </cfRule>
    <cfRule type="containsText" dxfId="239" priority="378" operator="containsText" text="B">
      <formula>NOT(ISERROR(SEARCH("B",H89)))</formula>
    </cfRule>
    <cfRule type="containsText" dxfId="238" priority="379" operator="containsText" text="A">
      <formula>NOT(ISERROR(SEARCH("A",H89)))</formula>
    </cfRule>
  </conditionalFormatting>
  <conditionalFormatting sqref="J89">
    <cfRule type="containsText" dxfId="237" priority="373" operator="containsText" text="I">
      <formula>NOT(ISERROR(SEARCH("I",J89)))</formula>
    </cfRule>
    <cfRule type="containsText" dxfId="236" priority="374" operator="containsText" text="B">
      <formula>NOT(ISERROR(SEARCH("B",J89)))</formula>
    </cfRule>
    <cfRule type="containsText" dxfId="235" priority="375" operator="containsText" text="A">
      <formula>NOT(ISERROR(SEARCH("A",J89)))</formula>
    </cfRule>
  </conditionalFormatting>
  <conditionalFormatting sqref="F92">
    <cfRule type="containsText" dxfId="234" priority="369" operator="containsText" text="I">
      <formula>NOT(ISERROR(SEARCH("I",F92)))</formula>
    </cfRule>
    <cfRule type="containsText" dxfId="233" priority="370" operator="containsText" text="B">
      <formula>NOT(ISERROR(SEARCH("B",F92)))</formula>
    </cfRule>
    <cfRule type="containsText" dxfId="232" priority="371" operator="containsText" text="A">
      <formula>NOT(ISERROR(SEARCH("A",F92)))</formula>
    </cfRule>
  </conditionalFormatting>
  <conditionalFormatting sqref="H92">
    <cfRule type="containsText" dxfId="231" priority="365" operator="containsText" text="I">
      <formula>NOT(ISERROR(SEARCH("I",H92)))</formula>
    </cfRule>
    <cfRule type="containsText" dxfId="230" priority="366" operator="containsText" text="B">
      <formula>NOT(ISERROR(SEARCH("B",H92)))</formula>
    </cfRule>
    <cfRule type="containsText" dxfId="229" priority="367" operator="containsText" text="A">
      <formula>NOT(ISERROR(SEARCH("A",H92)))</formula>
    </cfRule>
  </conditionalFormatting>
  <conditionalFormatting sqref="J92">
    <cfRule type="containsText" dxfId="228" priority="361" operator="containsText" text="I">
      <formula>NOT(ISERROR(SEARCH("I",J92)))</formula>
    </cfRule>
    <cfRule type="containsText" dxfId="227" priority="362" operator="containsText" text="B">
      <formula>NOT(ISERROR(SEARCH("B",J92)))</formula>
    </cfRule>
    <cfRule type="containsText" dxfId="226" priority="363" operator="containsText" text="A">
      <formula>NOT(ISERROR(SEARCH("A",J92)))</formula>
    </cfRule>
  </conditionalFormatting>
  <conditionalFormatting sqref="F96">
    <cfRule type="containsText" dxfId="225" priority="357" operator="containsText" text="I">
      <formula>NOT(ISERROR(SEARCH("I",F96)))</formula>
    </cfRule>
    <cfRule type="containsText" dxfId="224" priority="358" operator="containsText" text="B">
      <formula>NOT(ISERROR(SEARCH("B",F96)))</formula>
    </cfRule>
    <cfRule type="containsText" dxfId="223" priority="359" operator="containsText" text="A">
      <formula>NOT(ISERROR(SEARCH("A",F96)))</formula>
    </cfRule>
  </conditionalFormatting>
  <conditionalFormatting sqref="H96">
    <cfRule type="containsText" dxfId="222" priority="353" operator="containsText" text="I">
      <formula>NOT(ISERROR(SEARCH("I",H96)))</formula>
    </cfRule>
    <cfRule type="containsText" dxfId="221" priority="354" operator="containsText" text="B">
      <formula>NOT(ISERROR(SEARCH("B",H96)))</formula>
    </cfRule>
    <cfRule type="containsText" dxfId="220" priority="355" operator="containsText" text="A">
      <formula>NOT(ISERROR(SEARCH("A",H96)))</formula>
    </cfRule>
  </conditionalFormatting>
  <conditionalFormatting sqref="J96">
    <cfRule type="containsText" dxfId="219" priority="349" operator="containsText" text="I">
      <formula>NOT(ISERROR(SEARCH("I",J96)))</formula>
    </cfRule>
    <cfRule type="containsText" dxfId="218" priority="350" operator="containsText" text="B">
      <formula>NOT(ISERROR(SEARCH("B",J96)))</formula>
    </cfRule>
    <cfRule type="containsText" dxfId="217" priority="351" operator="containsText" text="A">
      <formula>NOT(ISERROR(SEARCH("A",J96)))</formula>
    </cfRule>
  </conditionalFormatting>
  <conditionalFormatting sqref="F94">
    <cfRule type="containsText" dxfId="216" priority="345" operator="containsText" text="I">
      <formula>NOT(ISERROR(SEARCH("I",F94)))</formula>
    </cfRule>
    <cfRule type="containsText" dxfId="215" priority="346" operator="containsText" text="B">
      <formula>NOT(ISERROR(SEARCH("B",F94)))</formula>
    </cfRule>
    <cfRule type="containsText" dxfId="214" priority="347" operator="containsText" text="A">
      <formula>NOT(ISERROR(SEARCH("A",F94)))</formula>
    </cfRule>
  </conditionalFormatting>
  <conditionalFormatting sqref="H94">
    <cfRule type="containsText" dxfId="213" priority="341" operator="containsText" text="I">
      <formula>NOT(ISERROR(SEARCH("I",H94)))</formula>
    </cfRule>
    <cfRule type="containsText" dxfId="212" priority="342" operator="containsText" text="B">
      <formula>NOT(ISERROR(SEARCH("B",H94)))</formula>
    </cfRule>
    <cfRule type="containsText" dxfId="211" priority="343" operator="containsText" text="A">
      <formula>NOT(ISERROR(SEARCH("A",H94)))</formula>
    </cfRule>
  </conditionalFormatting>
  <conditionalFormatting sqref="J94">
    <cfRule type="containsText" dxfId="210" priority="337" operator="containsText" text="I">
      <formula>NOT(ISERROR(SEARCH("I",J94)))</formula>
    </cfRule>
    <cfRule type="containsText" dxfId="209" priority="338" operator="containsText" text="B">
      <formula>NOT(ISERROR(SEARCH("B",J94)))</formula>
    </cfRule>
    <cfRule type="containsText" dxfId="208" priority="339" operator="containsText" text="A">
      <formula>NOT(ISERROR(SEARCH("A",J94)))</formula>
    </cfRule>
  </conditionalFormatting>
  <conditionalFormatting sqref="F95">
    <cfRule type="containsText" dxfId="207" priority="333" operator="containsText" text="I">
      <formula>NOT(ISERROR(SEARCH("I",F95)))</formula>
    </cfRule>
    <cfRule type="containsText" dxfId="206" priority="334" operator="containsText" text="B">
      <formula>NOT(ISERROR(SEARCH("B",F95)))</formula>
    </cfRule>
    <cfRule type="containsText" dxfId="205" priority="335" operator="containsText" text="A">
      <formula>NOT(ISERROR(SEARCH("A",F95)))</formula>
    </cfRule>
  </conditionalFormatting>
  <conditionalFormatting sqref="H95">
    <cfRule type="containsText" dxfId="204" priority="329" operator="containsText" text="I">
      <formula>NOT(ISERROR(SEARCH("I",H95)))</formula>
    </cfRule>
    <cfRule type="containsText" dxfId="203" priority="330" operator="containsText" text="B">
      <formula>NOT(ISERROR(SEARCH("B",H95)))</formula>
    </cfRule>
    <cfRule type="containsText" dxfId="202" priority="331" operator="containsText" text="A">
      <formula>NOT(ISERROR(SEARCH("A",H95)))</formula>
    </cfRule>
  </conditionalFormatting>
  <conditionalFormatting sqref="J95">
    <cfRule type="containsText" dxfId="201" priority="325" operator="containsText" text="I">
      <formula>NOT(ISERROR(SEARCH("I",J95)))</formula>
    </cfRule>
    <cfRule type="containsText" dxfId="200" priority="326" operator="containsText" text="B">
      <formula>NOT(ISERROR(SEARCH("B",J95)))</formula>
    </cfRule>
    <cfRule type="containsText" dxfId="199" priority="327" operator="containsText" text="A">
      <formula>NOT(ISERROR(SEARCH("A",J95)))</formula>
    </cfRule>
  </conditionalFormatting>
  <conditionalFormatting sqref="F97">
    <cfRule type="containsText" dxfId="198" priority="321" operator="containsText" text="I">
      <formula>NOT(ISERROR(SEARCH("I",F97)))</formula>
    </cfRule>
    <cfRule type="containsText" dxfId="197" priority="322" operator="containsText" text="B">
      <formula>NOT(ISERROR(SEARCH("B",F97)))</formula>
    </cfRule>
    <cfRule type="containsText" dxfId="196" priority="323" operator="containsText" text="A">
      <formula>NOT(ISERROR(SEARCH("A",F97)))</formula>
    </cfRule>
  </conditionalFormatting>
  <conditionalFormatting sqref="H97">
    <cfRule type="containsText" dxfId="195" priority="317" operator="containsText" text="I">
      <formula>NOT(ISERROR(SEARCH("I",H97)))</formula>
    </cfRule>
    <cfRule type="containsText" dxfId="194" priority="318" operator="containsText" text="B">
      <formula>NOT(ISERROR(SEARCH("B",H97)))</formula>
    </cfRule>
    <cfRule type="containsText" dxfId="193" priority="319" operator="containsText" text="A">
      <formula>NOT(ISERROR(SEARCH("A",H97)))</formula>
    </cfRule>
  </conditionalFormatting>
  <conditionalFormatting sqref="J97">
    <cfRule type="containsText" dxfId="192" priority="313" operator="containsText" text="I">
      <formula>NOT(ISERROR(SEARCH("I",J97)))</formula>
    </cfRule>
    <cfRule type="containsText" dxfId="191" priority="314" operator="containsText" text="B">
      <formula>NOT(ISERROR(SEARCH("B",J97)))</formula>
    </cfRule>
    <cfRule type="containsText" dxfId="190" priority="315" operator="containsText" text="A">
      <formula>NOT(ISERROR(SEARCH("A",J97)))</formula>
    </cfRule>
  </conditionalFormatting>
  <conditionalFormatting sqref="F98">
    <cfRule type="containsText" dxfId="189" priority="309" operator="containsText" text="I">
      <formula>NOT(ISERROR(SEARCH("I",F98)))</formula>
    </cfRule>
    <cfRule type="containsText" dxfId="188" priority="310" operator="containsText" text="B">
      <formula>NOT(ISERROR(SEARCH("B",F98)))</formula>
    </cfRule>
    <cfRule type="containsText" dxfId="187" priority="311" operator="containsText" text="A">
      <formula>NOT(ISERROR(SEARCH("A",F98)))</formula>
    </cfRule>
  </conditionalFormatting>
  <conditionalFormatting sqref="H98">
    <cfRule type="containsText" dxfId="186" priority="305" operator="containsText" text="I">
      <formula>NOT(ISERROR(SEARCH("I",H98)))</formula>
    </cfRule>
    <cfRule type="containsText" dxfId="185" priority="306" operator="containsText" text="B">
      <formula>NOT(ISERROR(SEARCH("B",H98)))</formula>
    </cfRule>
    <cfRule type="containsText" dxfId="184" priority="307" operator="containsText" text="A">
      <formula>NOT(ISERROR(SEARCH("A",H98)))</formula>
    </cfRule>
  </conditionalFormatting>
  <conditionalFormatting sqref="J98">
    <cfRule type="containsText" dxfId="183" priority="301" operator="containsText" text="I">
      <formula>NOT(ISERROR(SEARCH("I",J98)))</formula>
    </cfRule>
    <cfRule type="containsText" dxfId="182" priority="302" operator="containsText" text="B">
      <formula>NOT(ISERROR(SEARCH("B",J98)))</formula>
    </cfRule>
    <cfRule type="containsText" dxfId="181" priority="303" operator="containsText" text="A">
      <formula>NOT(ISERROR(SEARCH("A",J98)))</formula>
    </cfRule>
  </conditionalFormatting>
  <conditionalFormatting sqref="F100">
    <cfRule type="containsText" dxfId="180" priority="297" operator="containsText" text="I">
      <formula>NOT(ISERROR(SEARCH("I",F100)))</formula>
    </cfRule>
    <cfRule type="containsText" dxfId="179" priority="298" operator="containsText" text="B">
      <formula>NOT(ISERROR(SEARCH("B",F100)))</formula>
    </cfRule>
    <cfRule type="containsText" dxfId="178" priority="299" operator="containsText" text="A">
      <formula>NOT(ISERROR(SEARCH("A",F100)))</formula>
    </cfRule>
  </conditionalFormatting>
  <conditionalFormatting sqref="H100">
    <cfRule type="containsText" dxfId="177" priority="293" operator="containsText" text="I">
      <formula>NOT(ISERROR(SEARCH("I",H100)))</formula>
    </cfRule>
    <cfRule type="containsText" dxfId="176" priority="294" operator="containsText" text="B">
      <formula>NOT(ISERROR(SEARCH("B",H100)))</formula>
    </cfRule>
    <cfRule type="containsText" dxfId="175" priority="295" operator="containsText" text="A">
      <formula>NOT(ISERROR(SEARCH("A",H100)))</formula>
    </cfRule>
  </conditionalFormatting>
  <conditionalFormatting sqref="J100">
    <cfRule type="containsText" dxfId="174" priority="289" operator="containsText" text="I">
      <formula>NOT(ISERROR(SEARCH("I",J100)))</formula>
    </cfRule>
    <cfRule type="containsText" dxfId="173" priority="290" operator="containsText" text="B">
      <formula>NOT(ISERROR(SEARCH("B",J100)))</formula>
    </cfRule>
    <cfRule type="containsText" dxfId="172" priority="291" operator="containsText" text="A">
      <formula>NOT(ISERROR(SEARCH("A",J100)))</formula>
    </cfRule>
  </conditionalFormatting>
  <conditionalFormatting sqref="F101">
    <cfRule type="containsText" dxfId="171" priority="285" operator="containsText" text="I">
      <formula>NOT(ISERROR(SEARCH("I",F101)))</formula>
    </cfRule>
    <cfRule type="containsText" dxfId="170" priority="286" operator="containsText" text="B">
      <formula>NOT(ISERROR(SEARCH("B",F101)))</formula>
    </cfRule>
    <cfRule type="containsText" dxfId="169" priority="287" operator="containsText" text="A">
      <formula>NOT(ISERROR(SEARCH("A",F101)))</formula>
    </cfRule>
  </conditionalFormatting>
  <conditionalFormatting sqref="H101">
    <cfRule type="containsText" dxfId="168" priority="281" operator="containsText" text="I">
      <formula>NOT(ISERROR(SEARCH("I",H101)))</formula>
    </cfRule>
    <cfRule type="containsText" dxfId="167" priority="282" operator="containsText" text="B">
      <formula>NOT(ISERROR(SEARCH("B",H101)))</formula>
    </cfRule>
    <cfRule type="containsText" dxfId="166" priority="283" operator="containsText" text="A">
      <formula>NOT(ISERROR(SEARCH("A",H101)))</formula>
    </cfRule>
  </conditionalFormatting>
  <conditionalFormatting sqref="J101">
    <cfRule type="containsText" dxfId="165" priority="277" operator="containsText" text="I">
      <formula>NOT(ISERROR(SEARCH("I",J101)))</formula>
    </cfRule>
    <cfRule type="containsText" dxfId="164" priority="278" operator="containsText" text="B">
      <formula>NOT(ISERROR(SEARCH("B",J101)))</formula>
    </cfRule>
    <cfRule type="containsText" dxfId="163" priority="279" operator="containsText" text="A">
      <formula>NOT(ISERROR(SEARCH("A",J101)))</formula>
    </cfRule>
  </conditionalFormatting>
  <conditionalFormatting sqref="F102">
    <cfRule type="containsText" dxfId="162" priority="273" operator="containsText" text="I">
      <formula>NOT(ISERROR(SEARCH("I",F102)))</formula>
    </cfRule>
    <cfRule type="containsText" dxfId="161" priority="274" operator="containsText" text="B">
      <formula>NOT(ISERROR(SEARCH("B",F102)))</formula>
    </cfRule>
    <cfRule type="containsText" dxfId="160" priority="275" operator="containsText" text="A">
      <formula>NOT(ISERROR(SEARCH("A",F102)))</formula>
    </cfRule>
  </conditionalFormatting>
  <conditionalFormatting sqref="H102">
    <cfRule type="containsText" dxfId="159" priority="269" operator="containsText" text="I">
      <formula>NOT(ISERROR(SEARCH("I",H102)))</formula>
    </cfRule>
    <cfRule type="containsText" dxfId="158" priority="270" operator="containsText" text="B">
      <formula>NOT(ISERROR(SEARCH("B",H102)))</formula>
    </cfRule>
    <cfRule type="containsText" dxfId="157" priority="271" operator="containsText" text="A">
      <formula>NOT(ISERROR(SEARCH("A",H102)))</formula>
    </cfRule>
  </conditionalFormatting>
  <conditionalFormatting sqref="J102">
    <cfRule type="containsText" dxfId="156" priority="265" operator="containsText" text="I">
      <formula>NOT(ISERROR(SEARCH("I",J102)))</formula>
    </cfRule>
    <cfRule type="containsText" dxfId="155" priority="266" operator="containsText" text="B">
      <formula>NOT(ISERROR(SEARCH("B",J102)))</formula>
    </cfRule>
    <cfRule type="containsText" dxfId="154" priority="267" operator="containsText" text="A">
      <formula>NOT(ISERROR(SEARCH("A",J102)))</formula>
    </cfRule>
  </conditionalFormatting>
  <conditionalFormatting sqref="H103">
    <cfRule type="containsText" dxfId="153" priority="257" operator="containsText" text="I">
      <formula>NOT(ISERROR(SEARCH("I",H103)))</formula>
    </cfRule>
    <cfRule type="containsText" dxfId="152" priority="258" operator="containsText" text="B">
      <formula>NOT(ISERROR(SEARCH("B",H103)))</formula>
    </cfRule>
    <cfRule type="containsText" dxfId="151" priority="259" operator="containsText" text="A">
      <formula>NOT(ISERROR(SEARCH("A",H103)))</formula>
    </cfRule>
  </conditionalFormatting>
  <conditionalFormatting sqref="J103">
    <cfRule type="containsText" dxfId="150" priority="253" operator="containsText" text="I">
      <formula>NOT(ISERROR(SEARCH("I",J103)))</formula>
    </cfRule>
    <cfRule type="containsText" dxfId="149" priority="254" operator="containsText" text="B">
      <formula>NOT(ISERROR(SEARCH("B",J103)))</formula>
    </cfRule>
    <cfRule type="containsText" dxfId="148" priority="255" operator="containsText" text="A">
      <formula>NOT(ISERROR(SEARCH("A",J103)))</formula>
    </cfRule>
  </conditionalFormatting>
  <conditionalFormatting sqref="F104">
    <cfRule type="containsText" dxfId="147" priority="249" operator="containsText" text="I">
      <formula>NOT(ISERROR(SEARCH("I",F104)))</formula>
    </cfRule>
    <cfRule type="containsText" dxfId="146" priority="250" operator="containsText" text="B">
      <formula>NOT(ISERROR(SEARCH("B",F104)))</formula>
    </cfRule>
    <cfRule type="containsText" dxfId="145" priority="251" operator="containsText" text="A">
      <formula>NOT(ISERROR(SEARCH("A",F104)))</formula>
    </cfRule>
  </conditionalFormatting>
  <conditionalFormatting sqref="H104">
    <cfRule type="containsText" dxfId="144" priority="245" operator="containsText" text="I">
      <formula>NOT(ISERROR(SEARCH("I",H104)))</formula>
    </cfRule>
    <cfRule type="containsText" dxfId="143" priority="246" operator="containsText" text="B">
      <formula>NOT(ISERROR(SEARCH("B",H104)))</formula>
    </cfRule>
    <cfRule type="containsText" dxfId="142" priority="247" operator="containsText" text="A">
      <formula>NOT(ISERROR(SEARCH("A",H104)))</formula>
    </cfRule>
  </conditionalFormatting>
  <conditionalFormatting sqref="J104">
    <cfRule type="containsText" dxfId="141" priority="241" operator="containsText" text="I">
      <formula>NOT(ISERROR(SEARCH("I",J104)))</formula>
    </cfRule>
    <cfRule type="containsText" dxfId="140" priority="242" operator="containsText" text="B">
      <formula>NOT(ISERROR(SEARCH("B",J104)))</formula>
    </cfRule>
    <cfRule type="containsText" dxfId="139" priority="243" operator="containsText" text="A">
      <formula>NOT(ISERROR(SEARCH("A",J104)))</formula>
    </cfRule>
  </conditionalFormatting>
  <conditionalFormatting sqref="H105">
    <cfRule type="containsText" dxfId="138" priority="233" operator="containsText" text="I">
      <formula>NOT(ISERROR(SEARCH("I",H105)))</formula>
    </cfRule>
    <cfRule type="containsText" dxfId="137" priority="234" operator="containsText" text="B">
      <formula>NOT(ISERROR(SEARCH("B",H105)))</formula>
    </cfRule>
    <cfRule type="containsText" dxfId="136" priority="235" operator="containsText" text="A">
      <formula>NOT(ISERROR(SEARCH("A",H105)))</formula>
    </cfRule>
  </conditionalFormatting>
  <conditionalFormatting sqref="J105">
    <cfRule type="containsText" dxfId="135" priority="229" operator="containsText" text="I">
      <formula>NOT(ISERROR(SEARCH("I",J105)))</formula>
    </cfRule>
    <cfRule type="containsText" dxfId="134" priority="230" operator="containsText" text="B">
      <formula>NOT(ISERROR(SEARCH("B",J105)))</formula>
    </cfRule>
    <cfRule type="containsText" dxfId="133" priority="231" operator="containsText" text="A">
      <formula>NOT(ISERROR(SEARCH("A",J105)))</formula>
    </cfRule>
  </conditionalFormatting>
  <conditionalFormatting sqref="F107">
    <cfRule type="containsText" dxfId="132" priority="225" operator="containsText" text="I">
      <formula>NOT(ISERROR(SEARCH("I",F107)))</formula>
    </cfRule>
    <cfRule type="containsText" dxfId="131" priority="226" operator="containsText" text="B">
      <formula>NOT(ISERROR(SEARCH("B",F107)))</formula>
    </cfRule>
    <cfRule type="containsText" dxfId="130" priority="227" operator="containsText" text="A">
      <formula>NOT(ISERROR(SEARCH("A",F107)))</formula>
    </cfRule>
  </conditionalFormatting>
  <conditionalFormatting sqref="H107">
    <cfRule type="containsText" dxfId="129" priority="221" operator="containsText" text="I">
      <formula>NOT(ISERROR(SEARCH("I",H107)))</formula>
    </cfRule>
    <cfRule type="containsText" dxfId="128" priority="222" operator="containsText" text="B">
      <formula>NOT(ISERROR(SEARCH("B",H107)))</formula>
    </cfRule>
    <cfRule type="containsText" dxfId="127" priority="223" operator="containsText" text="A">
      <formula>NOT(ISERROR(SEARCH("A",H107)))</formula>
    </cfRule>
  </conditionalFormatting>
  <conditionalFormatting sqref="J107">
    <cfRule type="containsText" dxfId="126" priority="217" operator="containsText" text="I">
      <formula>NOT(ISERROR(SEARCH("I",J107)))</formula>
    </cfRule>
    <cfRule type="containsText" dxfId="125" priority="218" operator="containsText" text="B">
      <formula>NOT(ISERROR(SEARCH("B",J107)))</formula>
    </cfRule>
    <cfRule type="containsText" dxfId="124" priority="219" operator="containsText" text="A">
      <formula>NOT(ISERROR(SEARCH("A",J107)))</formula>
    </cfRule>
  </conditionalFormatting>
  <conditionalFormatting sqref="F108">
    <cfRule type="containsText" dxfId="123" priority="213" operator="containsText" text="I">
      <formula>NOT(ISERROR(SEARCH("I",F108)))</formula>
    </cfRule>
    <cfRule type="containsText" dxfId="122" priority="214" operator="containsText" text="B">
      <formula>NOT(ISERROR(SEARCH("B",F108)))</formula>
    </cfRule>
    <cfRule type="containsText" dxfId="121" priority="215" operator="containsText" text="A">
      <formula>NOT(ISERROR(SEARCH("A",F108)))</formula>
    </cfRule>
  </conditionalFormatting>
  <conditionalFormatting sqref="H108">
    <cfRule type="containsText" dxfId="120" priority="209" operator="containsText" text="I">
      <formula>NOT(ISERROR(SEARCH("I",H108)))</formula>
    </cfRule>
    <cfRule type="containsText" dxfId="119" priority="210" operator="containsText" text="B">
      <formula>NOT(ISERROR(SEARCH("B",H108)))</formula>
    </cfRule>
    <cfRule type="containsText" dxfId="118" priority="211" operator="containsText" text="A">
      <formula>NOT(ISERROR(SEARCH("A",H108)))</formula>
    </cfRule>
  </conditionalFormatting>
  <conditionalFormatting sqref="J108">
    <cfRule type="containsText" dxfId="117" priority="205" operator="containsText" text="I">
      <formula>NOT(ISERROR(SEARCH("I",J108)))</formula>
    </cfRule>
    <cfRule type="containsText" dxfId="116" priority="206" operator="containsText" text="B">
      <formula>NOT(ISERROR(SEARCH("B",J108)))</formula>
    </cfRule>
    <cfRule type="containsText" dxfId="115" priority="207" operator="containsText" text="A">
      <formula>NOT(ISERROR(SEARCH("A",J108)))</formula>
    </cfRule>
  </conditionalFormatting>
  <conditionalFormatting sqref="F109">
    <cfRule type="containsText" dxfId="114" priority="201" operator="containsText" text="I">
      <formula>NOT(ISERROR(SEARCH("I",F109)))</formula>
    </cfRule>
    <cfRule type="containsText" dxfId="113" priority="202" operator="containsText" text="B">
      <formula>NOT(ISERROR(SEARCH("B",F109)))</formula>
    </cfRule>
    <cfRule type="containsText" dxfId="112" priority="203" operator="containsText" text="A">
      <formula>NOT(ISERROR(SEARCH("A",F109)))</formula>
    </cfRule>
  </conditionalFormatting>
  <conditionalFormatting sqref="H109">
    <cfRule type="containsText" dxfId="111" priority="197" operator="containsText" text="I">
      <formula>NOT(ISERROR(SEARCH("I",H109)))</formula>
    </cfRule>
    <cfRule type="containsText" dxfId="110" priority="198" operator="containsText" text="B">
      <formula>NOT(ISERROR(SEARCH("B",H109)))</formula>
    </cfRule>
    <cfRule type="containsText" dxfId="109" priority="199" operator="containsText" text="A">
      <formula>NOT(ISERROR(SEARCH("A",H109)))</formula>
    </cfRule>
  </conditionalFormatting>
  <conditionalFormatting sqref="J109">
    <cfRule type="containsText" dxfId="108" priority="193" operator="containsText" text="I">
      <formula>NOT(ISERROR(SEARCH("I",J109)))</formula>
    </cfRule>
    <cfRule type="containsText" dxfId="107" priority="194" operator="containsText" text="B">
      <formula>NOT(ISERROR(SEARCH("B",J109)))</formula>
    </cfRule>
    <cfRule type="containsText" dxfId="106" priority="195" operator="containsText" text="A">
      <formula>NOT(ISERROR(SEARCH("A",J109)))</formula>
    </cfRule>
  </conditionalFormatting>
  <conditionalFormatting sqref="F8:F10">
    <cfRule type="containsText" dxfId="105" priority="151" operator="containsText" text="I">
      <formula>NOT(ISERROR(SEARCH("I",F8)))</formula>
    </cfRule>
    <cfRule type="containsText" dxfId="104" priority="152" operator="containsText" text="B">
      <formula>NOT(ISERROR(SEARCH("B",F8)))</formula>
    </cfRule>
    <cfRule type="containsText" dxfId="103" priority="153" operator="containsText" text="A">
      <formula>NOT(ISERROR(SEARCH("A",F8)))</formula>
    </cfRule>
  </conditionalFormatting>
  <conditionalFormatting sqref="H28:H29">
    <cfRule type="containsText" dxfId="102" priority="144" operator="containsText" text="I">
      <formula>NOT(ISERROR(SEARCH("I",H28)))</formula>
    </cfRule>
    <cfRule type="containsText" dxfId="101" priority="145" operator="containsText" text="B">
      <formula>NOT(ISERROR(SEARCH("B",H28)))</formula>
    </cfRule>
    <cfRule type="containsText" dxfId="100" priority="146" operator="containsText" text="A">
      <formula>NOT(ISERROR(SEARCH("A",H28)))</formula>
    </cfRule>
  </conditionalFormatting>
  <conditionalFormatting sqref="J28:J29">
    <cfRule type="containsText" dxfId="99" priority="136" operator="containsText" text="I">
      <formula>NOT(ISERROR(SEARCH("I",J28)))</formula>
    </cfRule>
    <cfRule type="containsText" dxfId="98" priority="137" operator="containsText" text="B">
      <formula>NOT(ISERROR(SEARCH("B",J28)))</formula>
    </cfRule>
    <cfRule type="containsText" dxfId="97" priority="138" operator="containsText" text="A">
      <formula>NOT(ISERROR(SEARCH("A",J28)))</formula>
    </cfRule>
  </conditionalFormatting>
  <conditionalFormatting sqref="E4:F4 E5">
    <cfRule type="containsText" dxfId="96" priority="127" operator="containsText" text="NON CONFORME 1 ETOILE">
      <formula>NOT(ISERROR(SEARCH("NON CONFORME 1 ETOILE",E4)))</formula>
    </cfRule>
    <cfRule type="containsText" dxfId="95" priority="128" operator="containsText" text="CONFORME 1 ETOILE">
      <formula>NOT(ISERROR(SEARCH("CONFORME 1 ETOILE",E4)))</formula>
    </cfRule>
  </conditionalFormatting>
  <conditionalFormatting sqref="G4:J4 G5 I5">
    <cfRule type="containsText" dxfId="94" priority="125" operator="containsText" text="NON CONFORME 2 ETOILES">
      <formula>NOT(ISERROR(SEARCH("NON CONFORME 2 ETOILES",G4)))</formula>
    </cfRule>
    <cfRule type="containsText" dxfId="93" priority="126" operator="containsText" text="CONFORME 2 ETOILES">
      <formula>NOT(ISERROR(SEARCH("CONFORME 2 ETOILES",G4)))</formula>
    </cfRule>
  </conditionalFormatting>
  <conditionalFormatting sqref="I4:J4">
    <cfRule type="containsText" dxfId="92" priority="123" operator="containsText" text="NON CONFORME 3 ETOILES">
      <formula>NOT(ISERROR(SEARCH("NON CONFORME 3 ETOILES",I4)))</formula>
    </cfRule>
    <cfRule type="containsText" dxfId="91" priority="124" operator="containsText" text="CONFORME 3 ETOILES">
      <formula>NOT(ISERROR(SEARCH("CONFORME 3 ETOILES",I4)))</formula>
    </cfRule>
  </conditionalFormatting>
  <conditionalFormatting sqref="E3">
    <cfRule type="containsText" dxfId="90" priority="121" operator="containsText" text="NON CONFORME 1 ETOILE">
      <formula>NOT(ISERROR(SEARCH("NON CONFORME 1 ETOILE",E3)))</formula>
    </cfRule>
    <cfRule type="containsText" dxfId="89" priority="122" operator="containsText" text="CONFORME 1 ETOILE">
      <formula>NOT(ISERROR(SEARCH("CONFORME 1 ETOILE",E3)))</formula>
    </cfRule>
  </conditionalFormatting>
  <conditionalFormatting sqref="F66">
    <cfRule type="containsText" dxfId="88" priority="94" operator="containsText" text="I">
      <formula>NOT(ISERROR(SEARCH("I",F66)))</formula>
    </cfRule>
    <cfRule type="containsText" dxfId="87" priority="95" operator="containsText" text="B">
      <formula>NOT(ISERROR(SEARCH("B",F66)))</formula>
    </cfRule>
    <cfRule type="containsText" dxfId="86" priority="96" operator="containsText" text="A">
      <formula>NOT(ISERROR(SEARCH("A",F66)))</formula>
    </cfRule>
  </conditionalFormatting>
  <conditionalFormatting sqref="H66">
    <cfRule type="containsText" dxfId="85" priority="90" operator="containsText" text="I">
      <formula>NOT(ISERROR(SEARCH("I",H66)))</formula>
    </cfRule>
    <cfRule type="containsText" dxfId="84" priority="91" operator="containsText" text="B">
      <formula>NOT(ISERROR(SEARCH("B",H66)))</formula>
    </cfRule>
    <cfRule type="containsText" dxfId="83" priority="92" operator="containsText" text="A">
      <formula>NOT(ISERROR(SEARCH("A",H66)))</formula>
    </cfRule>
  </conditionalFormatting>
  <conditionalFormatting sqref="F85">
    <cfRule type="containsText" dxfId="82" priority="82" operator="containsText" text="I">
      <formula>NOT(ISERROR(SEARCH("I",F85)))</formula>
    </cfRule>
    <cfRule type="containsText" dxfId="81" priority="83" operator="containsText" text="B">
      <formula>NOT(ISERROR(SEARCH("B",F85)))</formula>
    </cfRule>
    <cfRule type="containsText" dxfId="80" priority="84" operator="containsText" text="A">
      <formula>NOT(ISERROR(SEARCH("A",F85)))</formula>
    </cfRule>
  </conditionalFormatting>
  <conditionalFormatting sqref="F87">
    <cfRule type="containsText" dxfId="79" priority="78" operator="containsText" text="I">
      <formula>NOT(ISERROR(SEARCH("I",F87)))</formula>
    </cfRule>
    <cfRule type="containsText" dxfId="78" priority="79" operator="containsText" text="B">
      <formula>NOT(ISERROR(SEARCH("B",F87)))</formula>
    </cfRule>
    <cfRule type="containsText" dxfId="77" priority="80" operator="containsText" text="A">
      <formula>NOT(ISERROR(SEARCH("A",F87)))</formula>
    </cfRule>
  </conditionalFormatting>
  <conditionalFormatting sqref="H87">
    <cfRule type="containsText" dxfId="76" priority="74" operator="containsText" text="I">
      <formula>NOT(ISERROR(SEARCH("I",H87)))</formula>
    </cfRule>
    <cfRule type="containsText" dxfId="75" priority="75" operator="containsText" text="B">
      <formula>NOT(ISERROR(SEARCH("B",H87)))</formula>
    </cfRule>
    <cfRule type="containsText" dxfId="74" priority="76" operator="containsText" text="A">
      <formula>NOT(ISERROR(SEARCH("A",H87)))</formula>
    </cfRule>
  </conditionalFormatting>
  <conditionalFormatting sqref="F103">
    <cfRule type="containsText" dxfId="73" priority="70" operator="containsText" text="I">
      <formula>NOT(ISERROR(SEARCH("I",F103)))</formula>
    </cfRule>
    <cfRule type="containsText" dxfId="72" priority="71" operator="containsText" text="B">
      <formula>NOT(ISERROR(SEARCH("B",F103)))</formula>
    </cfRule>
    <cfRule type="containsText" dxfId="71" priority="72" operator="containsText" text="A">
      <formula>NOT(ISERROR(SEARCH("A",F103)))</formula>
    </cfRule>
  </conditionalFormatting>
  <conditionalFormatting sqref="F105">
    <cfRule type="containsText" dxfId="70" priority="66" operator="containsText" text="I">
      <formula>NOT(ISERROR(SEARCH("I",F105)))</formula>
    </cfRule>
    <cfRule type="containsText" dxfId="69" priority="67" operator="containsText" text="B">
      <formula>NOT(ISERROR(SEARCH("B",F105)))</formula>
    </cfRule>
    <cfRule type="containsText" dxfId="68" priority="68" operator="containsText" text="A">
      <formula>NOT(ISERROR(SEARCH("A",F105)))</formula>
    </cfRule>
  </conditionalFormatting>
  <conditionalFormatting sqref="F52">
    <cfRule type="containsText" dxfId="67" priority="62" operator="containsText" text="I">
      <formula>NOT(ISERROR(SEARCH("I",F52)))</formula>
    </cfRule>
    <cfRule type="containsText" dxfId="66" priority="63" operator="containsText" text="B">
      <formula>NOT(ISERROR(SEARCH("B",F52)))</formula>
    </cfRule>
    <cfRule type="containsText" dxfId="65" priority="64" operator="containsText" text="A">
      <formula>NOT(ISERROR(SEARCH("A",F52)))</formula>
    </cfRule>
  </conditionalFormatting>
  <conditionalFormatting sqref="H56">
    <cfRule type="containsText" dxfId="64" priority="58" operator="containsText" text="I">
      <formula>NOT(ISERROR(SEARCH("I",H56)))</formula>
    </cfRule>
    <cfRule type="containsText" dxfId="63" priority="59" operator="containsText" text="B">
      <formula>NOT(ISERROR(SEARCH("B",H56)))</formula>
    </cfRule>
    <cfRule type="containsText" dxfId="62" priority="60" operator="containsText" text="A">
      <formula>NOT(ISERROR(SEARCH("A",H56)))</formula>
    </cfRule>
  </conditionalFormatting>
  <conditionalFormatting sqref="F56">
    <cfRule type="containsText" dxfId="61" priority="50" operator="containsText" text="I">
      <formula>NOT(ISERROR(SEARCH("I",F56)))</formula>
    </cfRule>
    <cfRule type="containsText" dxfId="60" priority="51" operator="containsText" text="B">
      <formula>NOT(ISERROR(SEARCH("B",F56)))</formula>
    </cfRule>
    <cfRule type="containsText" dxfId="59" priority="52" operator="containsText" text="A">
      <formula>NOT(ISERROR(SEARCH("A",F56)))</formula>
    </cfRule>
  </conditionalFormatting>
  <conditionalFormatting sqref="H32">
    <cfRule type="containsText" dxfId="58" priority="46" operator="containsText" text="I">
      <formula>NOT(ISERROR(SEARCH("I",H32)))</formula>
    </cfRule>
    <cfRule type="containsText" dxfId="57" priority="47" operator="containsText" text="B">
      <formula>NOT(ISERROR(SEARCH("B",H32)))</formula>
    </cfRule>
    <cfRule type="containsText" dxfId="56" priority="48" operator="containsText" text="A">
      <formula>NOT(ISERROR(SEARCH("A",H32)))</formula>
    </cfRule>
  </conditionalFormatting>
  <conditionalFormatting sqref="J40">
    <cfRule type="containsText" dxfId="55" priority="42" operator="containsText" text="I">
      <formula>NOT(ISERROR(SEARCH("I",J40)))</formula>
    </cfRule>
    <cfRule type="containsText" dxfId="54" priority="43" operator="containsText" text="B">
      <formula>NOT(ISERROR(SEARCH("B",J40)))</formula>
    </cfRule>
    <cfRule type="containsText" dxfId="53" priority="44" operator="containsText" text="A">
      <formula>NOT(ISERROR(SEARCH("A",J40)))</formula>
    </cfRule>
  </conditionalFormatting>
  <conditionalFormatting sqref="J72">
    <cfRule type="containsText" dxfId="52" priority="38" operator="containsText" text="I">
      <formula>NOT(ISERROR(SEARCH("I",J72)))</formula>
    </cfRule>
    <cfRule type="containsText" dxfId="51" priority="39" operator="containsText" text="B">
      <formula>NOT(ISERROR(SEARCH("B",J72)))</formula>
    </cfRule>
    <cfRule type="containsText" dxfId="50" priority="40" operator="containsText" text="A">
      <formula>NOT(ISERROR(SEARCH("A",J72)))</formula>
    </cfRule>
  </conditionalFormatting>
  <conditionalFormatting sqref="F11">
    <cfRule type="containsText" dxfId="49" priority="30" operator="containsText" text="I">
      <formula>NOT(ISERROR(SEARCH("I",F11)))</formula>
    </cfRule>
    <cfRule type="containsText" dxfId="48" priority="31" operator="containsText" text="B">
      <formula>NOT(ISERROR(SEARCH("B",F11)))</formula>
    </cfRule>
    <cfRule type="containsText" dxfId="47" priority="32" operator="containsText" text="A">
      <formula>NOT(ISERROR(SEARCH("A",F11)))</formula>
    </cfRule>
  </conditionalFormatting>
  <conditionalFormatting sqref="H72">
    <cfRule type="containsText" dxfId="46" priority="26" operator="containsText" text="I">
      <formula>NOT(ISERROR(SEARCH("I",H72)))</formula>
    </cfRule>
    <cfRule type="containsText" dxfId="45" priority="27" operator="containsText" text="B">
      <formula>NOT(ISERROR(SEARCH("B",H72)))</formula>
    </cfRule>
    <cfRule type="containsText" dxfId="44" priority="28" operator="containsText" text="A">
      <formula>NOT(ISERROR(SEARCH("A",H72)))</formula>
    </cfRule>
  </conditionalFormatting>
  <conditionalFormatting sqref="F83">
    <cfRule type="containsText" dxfId="43" priority="14" operator="containsText" text="I">
      <formula>NOT(ISERROR(SEARCH("I",F83)))</formula>
    </cfRule>
    <cfRule type="containsText" dxfId="42" priority="15" operator="containsText" text="B">
      <formula>NOT(ISERROR(SEARCH("B",F83)))</formula>
    </cfRule>
    <cfRule type="containsText" dxfId="41" priority="16" operator="containsText" text="A">
      <formula>NOT(ISERROR(SEARCH("A",F83)))</formula>
    </cfRule>
  </conditionalFormatting>
  <conditionalFormatting sqref="F61">
    <cfRule type="containsText" dxfId="40" priority="10" operator="containsText" text="I">
      <formula>NOT(ISERROR(SEARCH("I",F61)))</formula>
    </cfRule>
    <cfRule type="containsText" dxfId="39" priority="11" operator="containsText" text="B">
      <formula>NOT(ISERROR(SEARCH("B",F61)))</formula>
    </cfRule>
    <cfRule type="containsText" dxfId="38" priority="12" operator="containsText" text="A">
      <formula>NOT(ISERROR(SEARCH("A",F61)))</formula>
    </cfRule>
  </conditionalFormatting>
  <conditionalFormatting sqref="H83">
    <cfRule type="containsText" dxfId="37" priority="6" operator="containsText" text="I">
      <formula>NOT(ISERROR(SEARCH("I",H83)))</formula>
    </cfRule>
    <cfRule type="containsText" dxfId="36" priority="7" operator="containsText" text="B">
      <formula>NOT(ISERROR(SEARCH("B",H83)))</formula>
    </cfRule>
    <cfRule type="containsText" dxfId="35" priority="8" operator="containsText" text="A">
      <formula>NOT(ISERROR(SEARCH("A",H83)))</formula>
    </cfRule>
  </conditionalFormatting>
  <conditionalFormatting sqref="J83">
    <cfRule type="containsText" dxfId="34" priority="2" operator="containsText" text="I">
      <formula>NOT(ISERROR(SEARCH("I",J83)))</formula>
    </cfRule>
    <cfRule type="containsText" dxfId="33" priority="3" operator="containsText" text="B">
      <formula>NOT(ISERROR(SEARCH("B",J83)))</formula>
    </cfRule>
    <cfRule type="containsText" dxfId="32" priority="4" operator="containsText" text="A">
      <formula>NOT(ISERROR(SEARCH("A",J83)))</formula>
    </cfRule>
  </conditionalFormatting>
  <dataValidations count="9">
    <dataValidation showDropDown="1" showInputMessage="1" showErrorMessage="1" sqref="D34"/>
    <dataValidation type="list" showInputMessage="1" showErrorMessage="1" sqref="D18 D107:D108 D43:D47 D49:D50 D54:D55 D58:D59 D16 D61:D66 D68:D70 D74:D75 D77:D80 D83:D87 D27 D39:D40 D36:D37 D89:D92 D94:D97 D100:D105 D8:D12 D30:D33">
      <formula1>"oui,non,"</formula1>
    </dataValidation>
    <dataValidation type="list" showInputMessage="1" showErrorMessage="1" sqref="D57">
      <formula1>"aucune,trimestrielle,bimestrielle,mensuelle"</formula1>
    </dataValidation>
    <dataValidation type="list" showInputMessage="1" showErrorMessage="1" sqref="D72">
      <formula1>"Moins d'1 equipe, 1 equipe de 2 joueurs, 1 equipe de 4 joueurs, 2 equipes de 4 joueurs ou plus"</formula1>
    </dataValidation>
    <dataValidation type="list" showInputMessage="1" showErrorMessage="1" sqref="D28">
      <formula1>"Moins 1 pour 4, 1 pour 4, 1 pour 3, 1 pour 2, 1 pour 1"</formula1>
    </dataValidation>
    <dataValidation type="list" showInputMessage="1" showErrorMessage="1" sqref="D29">
      <formula1>"Moins d'1 pour 5, 1 pour 5, 1 pour 4, 1 pour 3, plus d'1 pour 3"</formula1>
    </dataValidation>
    <dataValidation type="list" showInputMessage="1" showErrorMessage="1" sqref="E2:J2">
      <formula1>"LABELLISATION , RENOUVELLEMENT"</formula1>
    </dataValidation>
    <dataValidation type="list" showInputMessage="1" showErrorMessage="1" sqref="D56">
      <formula1>"moins de 1 pour 16,entre 1 pour 16 et 1 pour 12,entre 1 pour 12 et 1 pour 8,1 pour 8 ou plus"</formula1>
    </dataValidation>
    <dataValidation type="list" showInputMessage="1" showErrorMessage="1" sqref="D71">
      <formula1>"Moins d'1 équipes de 4 joueurs, 1 équipe de 4 joueurs, 2 équipes de 4 joueurs, plus de 2 équipes de 4 joueurs"</formula1>
    </dataValidation>
  </dataValidations>
  <pageMargins left="0.23622047244094491" right="0.23622047244094491" top="0.35433070866141736" bottom="0.35433070866141736" header="0.31496062992125984" footer="0.31496062992125984"/>
  <pageSetup paperSize="9" scale="45" fitToHeight="0" orientation="portrait" r:id="rId1"/>
  <headerFooter>
    <oddHeader xml:space="preserve">&amp;L
</oddHeader>
    <oddFooter>&amp;LFédération Française de Rugby&amp;C2019-2020&amp;R&amp;P</oddFooter>
  </headerFooter>
  <rowBreaks count="2" manualBreakCount="2">
    <brk id="40" max="16383" man="1"/>
    <brk id="80" max="16383" man="1"/>
  </rowBreaks>
  <colBreaks count="1" manualBreakCount="1">
    <brk id="1" max="1048575" man="1"/>
  </colBreaks>
  <drawing r:id="rId2"/>
  <extLst>
    <ext xmlns:x14="http://schemas.microsoft.com/office/spreadsheetml/2009/9/main" uri="{78C0D931-6437-407d-A8EE-F0AAD7539E65}">
      <x14:conditionalFormattings>
        <x14:conditionalFormatting xmlns:xm="http://schemas.microsoft.com/office/excel/2006/main">
          <x14:cfRule type="iconSet" priority="1393" id="{1335D487-57C8-447C-8F67-1A43447CCC2B}">
            <x14:iconSet showValue="0" custom="1">
              <x14:cfvo type="percent">
                <xm:f>0</xm:f>
              </x14:cfvo>
              <x14:cfvo type="num">
                <xm:f>1</xm:f>
              </x14:cfvo>
              <x14:cfvo type="num">
                <xm:f>2</xm:f>
              </x14:cfvo>
              <x14:cfIcon iconSet="NoIcons" iconId="0"/>
              <x14:cfIcon iconSet="3TrafficLights1" iconId="2"/>
              <x14:cfIcon iconSet="3TrafficLights1" iconId="0"/>
            </x14:iconSet>
          </x14:cfRule>
          <xm:sqref>H9</xm:sqref>
        </x14:conditionalFormatting>
        <x14:conditionalFormatting xmlns:xm="http://schemas.microsoft.com/office/excel/2006/main">
          <x14:cfRule type="iconSet" priority="1392" id="{AD7F4309-0C22-4624-A55B-6650ADFD5F9C}">
            <x14:iconSet showValue="0" custom="1">
              <x14:cfvo type="percent">
                <xm:f>0</xm:f>
              </x14:cfvo>
              <x14:cfvo type="num">
                <xm:f>1</xm:f>
              </x14:cfvo>
              <x14:cfvo type="num">
                <xm:f>2</xm:f>
              </x14:cfvo>
              <x14:cfIcon iconSet="NoIcons" iconId="0"/>
              <x14:cfIcon iconSet="3TrafficLights1" iconId="2"/>
              <x14:cfIcon iconSet="3TrafficLights1" iconId="0"/>
            </x14:iconSet>
          </x14:cfRule>
          <xm:sqref>J9</xm:sqref>
        </x14:conditionalFormatting>
        <x14:conditionalFormatting xmlns:xm="http://schemas.microsoft.com/office/excel/2006/main">
          <x14:cfRule type="iconSet" priority="1384" id="{6B602065-5331-4749-A06B-61B3C27AAF30}">
            <x14:iconSet showValue="0" custom="1">
              <x14:cfvo type="percent">
                <xm:f>0</xm:f>
              </x14:cfvo>
              <x14:cfvo type="num">
                <xm:f>1</xm:f>
              </x14:cfvo>
              <x14:cfvo type="num">
                <xm:f>2</xm:f>
              </x14:cfvo>
              <x14:cfIcon iconSet="NoIcons" iconId="0"/>
              <x14:cfIcon iconSet="3TrafficLights1" iconId="2"/>
              <x14:cfIcon iconSet="3TrafficLights1" iconId="0"/>
            </x14:iconSet>
          </x14:cfRule>
          <xm:sqref>H10</xm:sqref>
        </x14:conditionalFormatting>
        <x14:conditionalFormatting xmlns:xm="http://schemas.microsoft.com/office/excel/2006/main">
          <x14:cfRule type="iconSet" priority="1380" id="{1C26102A-AD16-4738-A22C-59A0E01AAC4E}">
            <x14:iconSet showValue="0" custom="1">
              <x14:cfvo type="percent">
                <xm:f>0</xm:f>
              </x14:cfvo>
              <x14:cfvo type="num">
                <xm:f>1</xm:f>
              </x14:cfvo>
              <x14:cfvo type="num">
                <xm:f>2</xm:f>
              </x14:cfvo>
              <x14:cfIcon iconSet="NoIcons" iconId="0"/>
              <x14:cfIcon iconSet="3TrafficLights1" iconId="2"/>
              <x14:cfIcon iconSet="3TrafficLights1" iconId="0"/>
            </x14:iconSet>
          </x14:cfRule>
          <xm:sqref>J10</xm:sqref>
        </x14:conditionalFormatting>
        <x14:conditionalFormatting xmlns:xm="http://schemas.microsoft.com/office/excel/2006/main">
          <x14:cfRule type="iconSet" priority="1368" id="{E8EC655F-8F8D-472D-A9AB-C781E3F36A69}">
            <x14:iconSet showValue="0" custom="1">
              <x14:cfvo type="percent">
                <xm:f>0</xm:f>
              </x14:cfvo>
              <x14:cfvo type="num">
                <xm:f>1</xm:f>
              </x14:cfvo>
              <x14:cfvo type="num">
                <xm:f>2</xm:f>
              </x14:cfvo>
              <x14:cfIcon iconSet="NoIcons" iconId="0"/>
              <x14:cfIcon iconSet="3TrafficLights1" iconId="2"/>
              <x14:cfIcon iconSet="3TrafficLights1" iconId="0"/>
            </x14:iconSet>
          </x14:cfRule>
          <xm:sqref>J12</xm:sqref>
        </x14:conditionalFormatting>
        <x14:conditionalFormatting xmlns:xm="http://schemas.microsoft.com/office/excel/2006/main">
          <x14:cfRule type="iconSet" priority="1356" id="{F819B61F-19B8-4E83-AE50-79B7EB4DC84B}">
            <x14:iconSet showValue="0" custom="1">
              <x14:cfvo type="percent">
                <xm:f>0</xm:f>
              </x14:cfvo>
              <x14:cfvo type="num">
                <xm:f>1</xm:f>
              </x14:cfvo>
              <x14:cfvo type="num">
                <xm:f>2</xm:f>
              </x14:cfvo>
              <x14:cfIcon iconSet="NoIcons" iconId="0"/>
              <x14:cfIcon iconSet="3TrafficLights1" iconId="2"/>
              <x14:cfIcon iconSet="3TrafficLights1" iconId="0"/>
            </x14:iconSet>
          </x14:cfRule>
          <xm:sqref>J11</xm:sqref>
        </x14:conditionalFormatting>
        <x14:conditionalFormatting xmlns:xm="http://schemas.microsoft.com/office/excel/2006/main">
          <x14:cfRule type="iconSet" priority="1336" id="{08D44695-A6A9-4929-AFEB-F6BBB5FF79B0}">
            <x14:iconSet showValue="0" custom="1">
              <x14:cfvo type="percent">
                <xm:f>0</xm:f>
              </x14:cfvo>
              <x14:cfvo type="num">
                <xm:f>1</xm:f>
              </x14:cfvo>
              <x14:cfvo type="num">
                <xm:f>2</xm:f>
              </x14:cfvo>
              <x14:cfIcon iconSet="NoIcons" iconId="0"/>
              <x14:cfIcon iconSet="3TrafficLights1" iconId="2"/>
              <x14:cfIcon iconSet="3TrafficLights1" iconId="0"/>
            </x14:iconSet>
          </x14:cfRule>
          <xm:sqref>F13</xm:sqref>
        </x14:conditionalFormatting>
        <x14:conditionalFormatting xmlns:xm="http://schemas.microsoft.com/office/excel/2006/main">
          <x14:cfRule type="iconSet" priority="1332" id="{4692451C-5244-4679-BEA6-00C1AFBCB38F}">
            <x14:iconSet showValue="0" custom="1">
              <x14:cfvo type="percent">
                <xm:f>0</xm:f>
              </x14:cfvo>
              <x14:cfvo type="num">
                <xm:f>1</xm:f>
              </x14:cfvo>
              <x14:cfvo type="num">
                <xm:f>2</xm:f>
              </x14:cfvo>
              <x14:cfIcon iconSet="NoIcons" iconId="0"/>
              <x14:cfIcon iconSet="3TrafficLights1" iconId="2"/>
              <x14:cfIcon iconSet="3TrafficLights1" iconId="0"/>
            </x14:iconSet>
          </x14:cfRule>
          <xm:sqref>H13</xm:sqref>
        </x14:conditionalFormatting>
        <x14:conditionalFormatting xmlns:xm="http://schemas.microsoft.com/office/excel/2006/main">
          <x14:cfRule type="iconSet" priority="1328" id="{53499C08-BB51-41E1-B441-DEEBBA8043EF}">
            <x14:iconSet showValue="0" custom="1">
              <x14:cfvo type="percent">
                <xm:f>0</xm:f>
              </x14:cfvo>
              <x14:cfvo type="num">
                <xm:f>1</xm:f>
              </x14:cfvo>
              <x14:cfvo type="num">
                <xm:f>2</xm:f>
              </x14:cfvo>
              <x14:cfIcon iconSet="NoIcons" iconId="0"/>
              <x14:cfIcon iconSet="3TrafficLights1" iconId="2"/>
              <x14:cfIcon iconSet="3TrafficLights1" iconId="0"/>
            </x14:iconSet>
          </x14:cfRule>
          <xm:sqref>J13</xm:sqref>
        </x14:conditionalFormatting>
        <x14:conditionalFormatting xmlns:xm="http://schemas.microsoft.com/office/excel/2006/main">
          <x14:cfRule type="iconSet" priority="1299" id="{3E5C572E-A27C-4CEB-8DA2-575FC1CFF218}">
            <x14:iconSet showValue="0" custom="1">
              <x14:cfvo type="percent">
                <xm:f>0</xm:f>
              </x14:cfvo>
              <x14:cfvo type="num">
                <xm:f>1</xm:f>
              </x14:cfvo>
              <x14:cfvo type="num">
                <xm:f>2</xm:f>
              </x14:cfvo>
              <x14:cfIcon iconSet="NoIcons" iconId="0"/>
              <x14:cfIcon iconSet="3TrafficLights1" iconId="2"/>
              <x14:cfIcon iconSet="3TrafficLights1" iconId="0"/>
            </x14:iconSet>
          </x14:cfRule>
          <xm:sqref>H8</xm:sqref>
        </x14:conditionalFormatting>
        <x14:conditionalFormatting xmlns:xm="http://schemas.microsoft.com/office/excel/2006/main">
          <x14:cfRule type="iconSet" priority="1298" id="{C5424E72-B4D7-4DF1-82FA-F46996B1DF86}">
            <x14:iconSet showValue="0" custom="1">
              <x14:cfvo type="percent">
                <xm:f>0</xm:f>
              </x14:cfvo>
              <x14:cfvo type="num">
                <xm:f>1</xm:f>
              </x14:cfvo>
              <x14:cfvo type="num">
                <xm:f>2</xm:f>
              </x14:cfvo>
              <x14:cfIcon iconSet="NoIcons" iconId="0"/>
              <x14:cfIcon iconSet="3TrafficLights1" iconId="2"/>
              <x14:cfIcon iconSet="3TrafficLights1" iconId="0"/>
            </x14:iconSet>
          </x14:cfRule>
          <xm:sqref>J8</xm:sqref>
        </x14:conditionalFormatting>
        <x14:conditionalFormatting xmlns:xm="http://schemas.microsoft.com/office/excel/2006/main">
          <x14:cfRule type="iconSet" priority="1282" id="{75C45DAD-8C16-4C15-B47C-AD180F83EE66}">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F14</xm:sqref>
        </x14:conditionalFormatting>
        <x14:conditionalFormatting xmlns:xm="http://schemas.microsoft.com/office/excel/2006/main">
          <x14:cfRule type="iconSet" priority="1283" id="{A0160657-A69E-4B87-AAD8-E64614445231}">
            <x14:iconSet showValue="0" custom="1">
              <x14:cfvo type="percent">
                <xm:f>0</xm:f>
              </x14:cfvo>
              <x14:cfvo type="num">
                <xm:f>1</xm:f>
              </x14:cfvo>
              <x14:cfvo type="num">
                <xm:f>2</xm:f>
              </x14:cfvo>
              <x14:cfIcon iconSet="NoIcons" iconId="0"/>
              <x14:cfIcon iconSet="3TrafficLights1" iconId="2"/>
              <x14:cfIcon iconSet="3TrafficLights1" iconId="0"/>
            </x14:iconSet>
          </x14:cfRule>
          <xm:sqref>F14</xm:sqref>
        </x14:conditionalFormatting>
        <x14:conditionalFormatting xmlns:xm="http://schemas.microsoft.com/office/excel/2006/main">
          <x14:cfRule type="iconSet" priority="1277" id="{C07A5242-A244-4A0A-A1AF-70FEEADF54E7}">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H14</xm:sqref>
        </x14:conditionalFormatting>
        <x14:conditionalFormatting xmlns:xm="http://schemas.microsoft.com/office/excel/2006/main">
          <x14:cfRule type="iconSet" priority="1278" id="{E4ECAC66-FB9C-4D1D-9601-E8CDA626CE22}">
            <x14:iconSet showValue="0" custom="1">
              <x14:cfvo type="percent">
                <xm:f>0</xm:f>
              </x14:cfvo>
              <x14:cfvo type="num">
                <xm:f>1</xm:f>
              </x14:cfvo>
              <x14:cfvo type="num">
                <xm:f>2</xm:f>
              </x14:cfvo>
              <x14:cfIcon iconSet="NoIcons" iconId="0"/>
              <x14:cfIcon iconSet="3TrafficLights1" iconId="2"/>
              <x14:cfIcon iconSet="3TrafficLights1" iconId="0"/>
            </x14:iconSet>
          </x14:cfRule>
          <xm:sqref>H14</xm:sqref>
        </x14:conditionalFormatting>
        <x14:conditionalFormatting xmlns:xm="http://schemas.microsoft.com/office/excel/2006/main">
          <x14:cfRule type="iconSet" priority="1272" id="{C88C05E4-2F61-4671-868B-762507F8B8BA}">
            <x14:iconSet iconSet="3Symbols2" showValue="0" custom="1">
              <x14:cfvo type="percent">
                <xm:f>0</xm:f>
              </x14:cfvo>
              <x14:cfvo type="num">
                <xm:f>1</xm:f>
              </x14:cfvo>
              <x14:cfvo type="num">
                <xm:f>2</xm:f>
              </x14:cfvo>
              <x14:cfIcon iconSet="NoIcons" iconId="0"/>
              <x14:cfIcon iconSet="3Symbols2" iconId="2"/>
              <x14:cfIcon iconSet="3Symbols2" iconId="1"/>
            </x14:iconSet>
          </x14:cfRule>
          <xm:sqref>J14</xm:sqref>
        </x14:conditionalFormatting>
        <x14:conditionalFormatting xmlns:xm="http://schemas.microsoft.com/office/excel/2006/main">
          <x14:cfRule type="iconSet" priority="1273" id="{23CF49C1-5E17-4848-8BDE-71EC094A488B}">
            <x14:iconSet showValue="0" custom="1">
              <x14:cfvo type="percent">
                <xm:f>0</xm:f>
              </x14:cfvo>
              <x14:cfvo type="num">
                <xm:f>1</xm:f>
              </x14:cfvo>
              <x14:cfvo type="num">
                <xm:f>2</xm:f>
              </x14:cfvo>
              <x14:cfIcon iconSet="NoIcons" iconId="0"/>
              <x14:cfIcon iconSet="3TrafficLights1" iconId="2"/>
              <x14:cfIcon iconSet="3TrafficLights1" iconId="0"/>
            </x14:iconSet>
          </x14:cfRule>
          <xm:sqref>J14</xm:sqref>
        </x14:conditionalFormatting>
        <x14:conditionalFormatting xmlns:xm="http://schemas.microsoft.com/office/excel/2006/main">
          <x14:cfRule type="iconSet" priority="1267" id="{4BC1849B-CF07-4DC6-926A-6BFBD385B4DF}">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F12</xm:sqref>
        </x14:conditionalFormatting>
        <x14:conditionalFormatting xmlns:xm="http://schemas.microsoft.com/office/excel/2006/main">
          <x14:cfRule type="iconSet" priority="1268" id="{D0E0A547-2486-4531-85F3-63EDEA6313F8}">
            <x14:iconSet showValue="0" custom="1">
              <x14:cfvo type="percent">
                <xm:f>0</xm:f>
              </x14:cfvo>
              <x14:cfvo type="num">
                <xm:f>1</xm:f>
              </x14:cfvo>
              <x14:cfvo type="num">
                <xm:f>2</xm:f>
              </x14:cfvo>
              <x14:cfIcon iconSet="NoIcons" iconId="0"/>
              <x14:cfIcon iconSet="3TrafficLights1" iconId="2"/>
              <x14:cfIcon iconSet="3TrafficLights1" iconId="0"/>
            </x14:iconSet>
          </x14:cfRule>
          <xm:sqref>F12</xm:sqref>
        </x14:conditionalFormatting>
        <x14:conditionalFormatting xmlns:xm="http://schemas.microsoft.com/office/excel/2006/main">
          <x14:cfRule type="iconSet" priority="1262" id="{47E99490-1E66-406C-821D-4878633BEE7A}">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H12</xm:sqref>
        </x14:conditionalFormatting>
        <x14:conditionalFormatting xmlns:xm="http://schemas.microsoft.com/office/excel/2006/main">
          <x14:cfRule type="iconSet" priority="1263" id="{B883EC90-0F46-42DC-9C4C-4A25026CD17E}">
            <x14:iconSet showValue="0" custom="1">
              <x14:cfvo type="percent">
                <xm:f>0</xm:f>
              </x14:cfvo>
              <x14:cfvo type="num">
                <xm:f>1</xm:f>
              </x14:cfvo>
              <x14:cfvo type="num">
                <xm:f>2</xm:f>
              </x14:cfvo>
              <x14:cfIcon iconSet="NoIcons" iconId="0"/>
              <x14:cfIcon iconSet="3TrafficLights1" iconId="2"/>
              <x14:cfIcon iconSet="3TrafficLights1" iconId="0"/>
            </x14:iconSet>
          </x14:cfRule>
          <xm:sqref>H12</xm:sqref>
        </x14:conditionalFormatting>
        <x14:conditionalFormatting xmlns:xm="http://schemas.microsoft.com/office/excel/2006/main">
          <x14:cfRule type="iconSet" priority="1240" id="{5FE68B75-2FBA-40AD-91F5-505A7716E64D}">
            <x14:iconSet showValue="0" custom="1">
              <x14:cfvo type="percent">
                <xm:f>0</xm:f>
              </x14:cfvo>
              <x14:cfvo type="num">
                <xm:f>1</xm:f>
              </x14:cfvo>
              <x14:cfvo type="num">
                <xm:f>2</xm:f>
              </x14:cfvo>
              <x14:cfIcon iconSet="NoIcons" iconId="0"/>
              <x14:cfIcon iconSet="3TrafficLights1" iconId="2"/>
              <x14:cfIcon iconSet="3TrafficLights1" iconId="0"/>
            </x14:iconSet>
          </x14:cfRule>
          <xm:sqref>F18</xm:sqref>
        </x14:conditionalFormatting>
        <x14:conditionalFormatting xmlns:xm="http://schemas.microsoft.com/office/excel/2006/main">
          <x14:cfRule type="iconSet" priority="1239" id="{A746FBB8-07C3-497D-B9AD-EA48A0DCF1E0}">
            <x14:iconSet showValue="0" custom="1">
              <x14:cfvo type="percent">
                <xm:f>0</xm:f>
              </x14:cfvo>
              <x14:cfvo type="num">
                <xm:f>1</xm:f>
              </x14:cfvo>
              <x14:cfvo type="num">
                <xm:f>2</xm:f>
              </x14:cfvo>
              <x14:cfIcon iconSet="NoIcons" iconId="0"/>
              <x14:cfIcon iconSet="3TrafficLights1" iconId="2"/>
              <x14:cfIcon iconSet="3TrafficLights1" iconId="0"/>
            </x14:iconSet>
          </x14:cfRule>
          <xm:sqref>H18</xm:sqref>
        </x14:conditionalFormatting>
        <x14:conditionalFormatting xmlns:xm="http://schemas.microsoft.com/office/excel/2006/main">
          <x14:cfRule type="iconSet" priority="1238" id="{51C0A0BC-C027-4555-911F-4FCC5AD15099}">
            <x14:iconSet showValue="0" custom="1">
              <x14:cfvo type="percent">
                <xm:f>0</xm:f>
              </x14:cfvo>
              <x14:cfvo type="num">
                <xm:f>1</xm:f>
              </x14:cfvo>
              <x14:cfvo type="num">
                <xm:f>2</xm:f>
              </x14:cfvo>
              <x14:cfIcon iconSet="NoIcons" iconId="0"/>
              <x14:cfIcon iconSet="3TrafficLights1" iconId="2"/>
              <x14:cfIcon iconSet="3TrafficLights1" iconId="0"/>
            </x14:iconSet>
          </x14:cfRule>
          <xm:sqref>J18</xm:sqref>
        </x14:conditionalFormatting>
        <x14:conditionalFormatting xmlns:xm="http://schemas.microsoft.com/office/excel/2006/main">
          <x14:cfRule type="iconSet" priority="1222" id="{2A92D015-F523-4D86-ABDD-B2C6E676C13F}">
            <x14:iconSet showValue="0" custom="1">
              <x14:cfvo type="percent">
                <xm:f>0</xm:f>
              </x14:cfvo>
              <x14:cfvo type="num">
                <xm:f>1</xm:f>
              </x14:cfvo>
              <x14:cfvo type="num">
                <xm:f>2</xm:f>
              </x14:cfvo>
              <x14:cfIcon iconSet="NoIcons" iconId="0"/>
              <x14:cfIcon iconSet="3TrafficLights1" iconId="2"/>
              <x14:cfIcon iconSet="3TrafficLights1" iconId="0"/>
            </x14:iconSet>
          </x14:cfRule>
          <xm:sqref>F20:F24</xm:sqref>
        </x14:conditionalFormatting>
        <x14:conditionalFormatting xmlns:xm="http://schemas.microsoft.com/office/excel/2006/main">
          <x14:cfRule type="iconSet" priority="1218" id="{F4E81430-CDA4-4145-80DD-7BE091AD4A09}">
            <x14:iconSet showValue="0" custom="1">
              <x14:cfvo type="percent">
                <xm:f>0</xm:f>
              </x14:cfvo>
              <x14:cfvo type="num">
                <xm:f>1</xm:f>
              </x14:cfvo>
              <x14:cfvo type="num">
                <xm:f>2</xm:f>
              </x14:cfvo>
              <x14:cfIcon iconSet="NoIcons" iconId="0"/>
              <x14:cfIcon iconSet="3TrafficLights1" iconId="2"/>
              <x14:cfIcon iconSet="3TrafficLights1" iconId="0"/>
            </x14:iconSet>
          </x14:cfRule>
          <xm:sqref>H19:H24</xm:sqref>
        </x14:conditionalFormatting>
        <x14:conditionalFormatting xmlns:xm="http://schemas.microsoft.com/office/excel/2006/main">
          <x14:cfRule type="iconSet" priority="1188" id="{0A0832E9-0C86-43B9-8551-BFFF9E8DC815}">
            <x14:iconSet showValue="0" custom="1">
              <x14:cfvo type="percent">
                <xm:f>0</xm:f>
              </x14:cfvo>
              <x14:cfvo type="num">
                <xm:f>1</xm:f>
              </x14:cfvo>
              <x14:cfvo type="num">
                <xm:f>2</xm:f>
              </x14:cfvo>
              <x14:cfIcon iconSet="NoIcons" iconId="0"/>
              <x14:cfIcon iconSet="3TrafficLights1" iconId="2"/>
              <x14:cfIcon iconSet="3TrafficLights1" iconId="0"/>
            </x14:iconSet>
          </x14:cfRule>
          <xm:sqref>J19 J21:J24</xm:sqref>
        </x14:conditionalFormatting>
        <x14:conditionalFormatting xmlns:xm="http://schemas.microsoft.com/office/excel/2006/main">
          <x14:cfRule type="iconSet" priority="1179" id="{B8E16B61-C4E5-443B-96B0-F21794630C45}">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F19</xm:sqref>
        </x14:conditionalFormatting>
        <x14:conditionalFormatting xmlns:xm="http://schemas.microsoft.com/office/excel/2006/main">
          <x14:cfRule type="iconSet" priority="1180" id="{F5BF0A0A-A8F4-4C37-B1D9-DD5819824155}">
            <x14:iconSet showValue="0" custom="1">
              <x14:cfvo type="percent">
                <xm:f>0</xm:f>
              </x14:cfvo>
              <x14:cfvo type="num">
                <xm:f>1</xm:f>
              </x14:cfvo>
              <x14:cfvo type="num">
                <xm:f>2</xm:f>
              </x14:cfvo>
              <x14:cfIcon iconSet="NoIcons" iconId="0"/>
              <x14:cfIcon iconSet="3TrafficLights1" iconId="2"/>
              <x14:cfIcon iconSet="3TrafficLights1" iconId="0"/>
            </x14:iconSet>
          </x14:cfRule>
          <xm:sqref>F19</xm:sqref>
        </x14:conditionalFormatting>
        <x14:conditionalFormatting xmlns:xm="http://schemas.microsoft.com/office/excel/2006/main">
          <x14:cfRule type="iconSet" priority="1145" id="{1D141C24-0417-4481-953E-3CEF0A4F9900}">
            <x14:iconSet showValue="0" custom="1">
              <x14:cfvo type="percent">
                <xm:f>0</xm:f>
              </x14:cfvo>
              <x14:cfvo type="num">
                <xm:f>1</xm:f>
              </x14:cfvo>
              <x14:cfvo type="num">
                <xm:f>2</xm:f>
              </x14:cfvo>
              <x14:cfIcon iconSet="NoIcons" iconId="0"/>
              <x14:cfIcon iconSet="3TrafficLights1" iconId="2"/>
              <x14:cfIcon iconSet="3TrafficLights1" iconId="0"/>
            </x14:iconSet>
          </x14:cfRule>
          <xm:sqref>F26</xm:sqref>
        </x14:conditionalFormatting>
        <x14:conditionalFormatting xmlns:xm="http://schemas.microsoft.com/office/excel/2006/main">
          <x14:cfRule type="iconSet" priority="1141" id="{3856B4E4-44AD-4472-9231-AEE352330CC2}">
            <x14:iconSet showValue="0" custom="1">
              <x14:cfvo type="percent">
                <xm:f>0</xm:f>
              </x14:cfvo>
              <x14:cfvo type="num">
                <xm:f>1</xm:f>
              </x14:cfvo>
              <x14:cfvo type="num">
                <xm:f>2</xm:f>
              </x14:cfvo>
              <x14:cfIcon iconSet="NoIcons" iconId="0"/>
              <x14:cfIcon iconSet="3TrafficLights1" iconId="2"/>
              <x14:cfIcon iconSet="3TrafficLights1" iconId="0"/>
            </x14:iconSet>
          </x14:cfRule>
          <xm:sqref>H26</xm:sqref>
        </x14:conditionalFormatting>
        <x14:conditionalFormatting xmlns:xm="http://schemas.microsoft.com/office/excel/2006/main">
          <x14:cfRule type="iconSet" priority="1137" id="{D2E6839D-BCB9-4721-B7ED-114341A5FF34}">
            <x14:iconSet showValue="0" custom="1">
              <x14:cfvo type="percent">
                <xm:f>0</xm:f>
              </x14:cfvo>
              <x14:cfvo type="num">
                <xm:f>1</xm:f>
              </x14:cfvo>
              <x14:cfvo type="num">
                <xm:f>2</xm:f>
              </x14:cfvo>
              <x14:cfIcon iconSet="NoIcons" iconId="0"/>
              <x14:cfIcon iconSet="3TrafficLights1" iconId="2"/>
              <x14:cfIcon iconSet="3TrafficLights1" iconId="0"/>
            </x14:iconSet>
          </x14:cfRule>
          <xm:sqref>J26</xm:sqref>
        </x14:conditionalFormatting>
        <x14:conditionalFormatting xmlns:xm="http://schemas.microsoft.com/office/excel/2006/main">
          <x14:cfRule type="iconSet" priority="1124" id="{65830F69-A5AD-42D7-A2AD-46982E8B7C88}">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F34</xm:sqref>
        </x14:conditionalFormatting>
        <x14:conditionalFormatting xmlns:xm="http://schemas.microsoft.com/office/excel/2006/main">
          <x14:cfRule type="iconSet" priority="1125" id="{0A691365-893B-48D4-B6DA-1AEB01890A5A}">
            <x14:iconSet showValue="0" custom="1">
              <x14:cfvo type="percent">
                <xm:f>0</xm:f>
              </x14:cfvo>
              <x14:cfvo type="num">
                <xm:f>1</xm:f>
              </x14:cfvo>
              <x14:cfvo type="num">
                <xm:f>2</xm:f>
              </x14:cfvo>
              <x14:cfIcon iconSet="NoIcons" iconId="0"/>
              <x14:cfIcon iconSet="3TrafficLights1" iconId="2"/>
              <x14:cfIcon iconSet="3TrafficLights1" iconId="0"/>
            </x14:iconSet>
          </x14:cfRule>
          <xm:sqref>F34</xm:sqref>
        </x14:conditionalFormatting>
        <x14:conditionalFormatting xmlns:xm="http://schemas.microsoft.com/office/excel/2006/main">
          <x14:cfRule type="iconSet" priority="1119" id="{4E3FFF75-40C8-4580-8AE5-CB8C93C87804}">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H34</xm:sqref>
        </x14:conditionalFormatting>
        <x14:conditionalFormatting xmlns:xm="http://schemas.microsoft.com/office/excel/2006/main">
          <x14:cfRule type="iconSet" priority="1120" id="{9CB145F0-818E-43FF-BA1E-71F67B7B0303}">
            <x14:iconSet showValue="0" custom="1">
              <x14:cfvo type="percent">
                <xm:f>0</xm:f>
              </x14:cfvo>
              <x14:cfvo type="num">
                <xm:f>1</xm:f>
              </x14:cfvo>
              <x14:cfvo type="num">
                <xm:f>2</xm:f>
              </x14:cfvo>
              <x14:cfIcon iconSet="NoIcons" iconId="0"/>
              <x14:cfIcon iconSet="3TrafficLights1" iconId="2"/>
              <x14:cfIcon iconSet="3TrafficLights1" iconId="0"/>
            </x14:iconSet>
          </x14:cfRule>
          <xm:sqref>H34</xm:sqref>
        </x14:conditionalFormatting>
        <x14:conditionalFormatting xmlns:xm="http://schemas.microsoft.com/office/excel/2006/main">
          <x14:cfRule type="iconSet" priority="1114" id="{59B84C92-068D-4AEA-8720-93EEAF9448ED}">
            <x14:iconSet iconSet="3Symbols2" showValue="0" custom="1">
              <x14:cfvo type="percent">
                <xm:f>0</xm:f>
              </x14:cfvo>
              <x14:cfvo type="num">
                <xm:f>1</xm:f>
              </x14:cfvo>
              <x14:cfvo type="num">
                <xm:f>2</xm:f>
              </x14:cfvo>
              <x14:cfIcon iconSet="NoIcons" iconId="0"/>
              <x14:cfIcon iconSet="3Symbols2" iconId="2"/>
              <x14:cfIcon iconSet="3Symbols2" iconId="1"/>
            </x14:iconSet>
          </x14:cfRule>
          <xm:sqref>J34</xm:sqref>
        </x14:conditionalFormatting>
        <x14:conditionalFormatting xmlns:xm="http://schemas.microsoft.com/office/excel/2006/main">
          <x14:cfRule type="iconSet" priority="1115" id="{434C6862-79CB-4FC0-AD9A-F1B0B9F378AE}">
            <x14:iconSet showValue="0" custom="1">
              <x14:cfvo type="percent">
                <xm:f>0</xm:f>
              </x14:cfvo>
              <x14:cfvo type="num">
                <xm:f>1</xm:f>
              </x14:cfvo>
              <x14:cfvo type="num">
                <xm:f>2</xm:f>
              </x14:cfvo>
              <x14:cfIcon iconSet="NoIcons" iconId="0"/>
              <x14:cfIcon iconSet="3TrafficLights1" iconId="2"/>
              <x14:cfIcon iconSet="3TrafficLights1" iconId="0"/>
            </x14:iconSet>
          </x14:cfRule>
          <xm:sqref>J34</xm:sqref>
        </x14:conditionalFormatting>
        <x14:conditionalFormatting xmlns:xm="http://schemas.microsoft.com/office/excel/2006/main">
          <x14:cfRule type="iconSet" priority="1105" id="{22DE3AEA-31E1-4756-AAC0-A1806F106588}">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F32</xm:sqref>
        </x14:conditionalFormatting>
        <x14:conditionalFormatting xmlns:xm="http://schemas.microsoft.com/office/excel/2006/main">
          <x14:cfRule type="iconSet" priority="1106" id="{19C19E8C-E3C8-4665-B768-8422ED63A033}">
            <x14:iconSet showValue="0" custom="1">
              <x14:cfvo type="percent">
                <xm:f>0</xm:f>
              </x14:cfvo>
              <x14:cfvo type="num">
                <xm:f>1</xm:f>
              </x14:cfvo>
              <x14:cfvo type="num">
                <xm:f>2</xm:f>
              </x14:cfvo>
              <x14:cfIcon iconSet="NoIcons" iconId="0"/>
              <x14:cfIcon iconSet="3TrafficLights1" iconId="2"/>
              <x14:cfIcon iconSet="3TrafficLights1" iconId="0"/>
            </x14:iconSet>
          </x14:cfRule>
          <xm:sqref>F32</xm:sqref>
        </x14:conditionalFormatting>
        <x14:conditionalFormatting xmlns:xm="http://schemas.microsoft.com/office/excel/2006/main">
          <x14:cfRule type="iconSet" priority="1087" id="{A11AB8C7-7607-43A2-B6BB-D7DF0DB6ECEC}">
            <x14:iconSet showValue="0" custom="1">
              <x14:cfvo type="percent">
                <xm:f>0</xm:f>
              </x14:cfvo>
              <x14:cfvo type="num">
                <xm:f>1</xm:f>
              </x14:cfvo>
              <x14:cfvo type="num">
                <xm:f>2</xm:f>
              </x14:cfvo>
              <x14:cfIcon iconSet="NoIcons" iconId="0"/>
              <x14:cfIcon iconSet="3TrafficLights1" iconId="2"/>
              <x14:cfIcon iconSet="3TrafficLights1" iconId="0"/>
            </x14:iconSet>
          </x14:cfRule>
          <xm:sqref>J32</xm:sqref>
        </x14:conditionalFormatting>
        <x14:conditionalFormatting xmlns:xm="http://schemas.microsoft.com/office/excel/2006/main">
          <x14:cfRule type="iconSet" priority="1082" id="{C00D17BB-B67F-4374-8F59-CDFC257B009C}">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F33</xm:sqref>
        </x14:conditionalFormatting>
        <x14:conditionalFormatting xmlns:xm="http://schemas.microsoft.com/office/excel/2006/main">
          <x14:cfRule type="iconSet" priority="1083" id="{C10A5821-C306-4E47-94BD-A64969D5DA1C}">
            <x14:iconSet showValue="0" custom="1">
              <x14:cfvo type="percent">
                <xm:f>0</xm:f>
              </x14:cfvo>
              <x14:cfvo type="num">
                <xm:f>1</xm:f>
              </x14:cfvo>
              <x14:cfvo type="num">
                <xm:f>2</xm:f>
              </x14:cfvo>
              <x14:cfIcon iconSet="NoIcons" iconId="0"/>
              <x14:cfIcon iconSet="3TrafficLights1" iconId="2"/>
              <x14:cfIcon iconSet="3TrafficLights1" iconId="0"/>
            </x14:iconSet>
          </x14:cfRule>
          <xm:sqref>F33</xm:sqref>
        </x14:conditionalFormatting>
        <x14:conditionalFormatting xmlns:xm="http://schemas.microsoft.com/office/excel/2006/main">
          <x14:cfRule type="iconSet" priority="1078" id="{7FF63794-6EB5-44FA-9B5C-B4F2C78C87F2}">
            <x14:iconSet showValue="0" custom="1">
              <x14:cfvo type="percent">
                <xm:f>0</xm:f>
              </x14:cfvo>
              <x14:cfvo type="num">
                <xm:f>1</xm:f>
              </x14:cfvo>
              <x14:cfvo type="num">
                <xm:f>2</xm:f>
              </x14:cfvo>
              <x14:cfIcon iconSet="NoIcons" iconId="0"/>
              <x14:cfIcon iconSet="3TrafficLights1" iconId="2"/>
              <x14:cfIcon iconSet="3TrafficLights1" iconId="0"/>
            </x14:iconSet>
          </x14:cfRule>
          <xm:sqref>H33</xm:sqref>
        </x14:conditionalFormatting>
        <x14:conditionalFormatting xmlns:xm="http://schemas.microsoft.com/office/excel/2006/main">
          <x14:cfRule type="iconSet" priority="1074" id="{97399AEE-98D7-49CF-AE6E-351E83181BF7}">
            <x14:iconSet showValue="0" custom="1">
              <x14:cfvo type="percent">
                <xm:f>0</xm:f>
              </x14:cfvo>
              <x14:cfvo type="num">
                <xm:f>1</xm:f>
              </x14:cfvo>
              <x14:cfvo type="num">
                <xm:f>2</xm:f>
              </x14:cfvo>
              <x14:cfIcon iconSet="NoIcons" iconId="0"/>
              <x14:cfIcon iconSet="3TrafficLights1" iconId="2"/>
              <x14:cfIcon iconSet="3TrafficLights1" iconId="0"/>
            </x14:iconSet>
          </x14:cfRule>
          <xm:sqref>J33</xm:sqref>
        </x14:conditionalFormatting>
        <x14:conditionalFormatting xmlns:xm="http://schemas.microsoft.com/office/excel/2006/main">
          <x14:cfRule type="iconSet" priority="1065" id="{C9F03850-6119-438A-BE18-3A6766386565}">
            <x14:iconSet showValue="0" custom="1">
              <x14:cfvo type="percent">
                <xm:f>0</xm:f>
              </x14:cfvo>
              <x14:cfvo type="num">
                <xm:f>1</xm:f>
              </x14:cfvo>
              <x14:cfvo type="num">
                <xm:f>2</xm:f>
              </x14:cfvo>
              <x14:cfIcon iconSet="NoIcons" iconId="0"/>
              <x14:cfIcon iconSet="3TrafficLights1" iconId="2"/>
              <x14:cfIcon iconSet="3TrafficLights1" iconId="0"/>
            </x14:iconSet>
          </x14:cfRule>
          <xm:sqref>H27</xm:sqref>
        </x14:conditionalFormatting>
        <x14:conditionalFormatting xmlns:xm="http://schemas.microsoft.com/office/excel/2006/main">
          <x14:cfRule type="iconSet" priority="1061" id="{15F0DAD9-F55F-414E-B69C-CC0DBA9462AD}">
            <x14:iconSet showValue="0" custom="1">
              <x14:cfvo type="percent">
                <xm:f>0</xm:f>
              </x14:cfvo>
              <x14:cfvo type="num">
                <xm:f>1</xm:f>
              </x14:cfvo>
              <x14:cfvo type="num">
                <xm:f>2</xm:f>
              </x14:cfvo>
              <x14:cfIcon iconSet="NoIcons" iconId="0"/>
              <x14:cfIcon iconSet="3TrafficLights1" iconId="2"/>
              <x14:cfIcon iconSet="3TrafficLights1" iconId="0"/>
            </x14:iconSet>
          </x14:cfRule>
          <xm:sqref>J27</xm:sqref>
        </x14:conditionalFormatting>
        <x14:conditionalFormatting xmlns:xm="http://schemas.microsoft.com/office/excel/2006/main">
          <x14:cfRule type="iconSet" priority="1057" id="{050BFF0F-377E-46B9-88D7-CAB6471A4B32}">
            <x14:iconSet showValue="0" custom="1">
              <x14:cfvo type="percent">
                <xm:f>0</xm:f>
              </x14:cfvo>
              <x14:cfvo type="num">
                <xm:f>1</xm:f>
              </x14:cfvo>
              <x14:cfvo type="num">
                <xm:f>2</xm:f>
              </x14:cfvo>
              <x14:cfIcon iconSet="NoIcons" iconId="0"/>
              <x14:cfIcon iconSet="3TrafficLights1" iconId="2"/>
              <x14:cfIcon iconSet="3TrafficLights1" iconId="0"/>
            </x14:iconSet>
          </x14:cfRule>
          <xm:sqref>F27:F29</xm:sqref>
        </x14:conditionalFormatting>
        <x14:conditionalFormatting xmlns:xm="http://schemas.microsoft.com/office/excel/2006/main">
          <x14:cfRule type="iconSet" priority="1053" id="{176B0808-7CA0-4820-A011-90CDFB7AA690}">
            <x14:iconSet showValue="0" custom="1">
              <x14:cfvo type="percent">
                <xm:f>0</xm:f>
              </x14:cfvo>
              <x14:cfvo type="num">
                <xm:f>1</xm:f>
              </x14:cfvo>
              <x14:cfvo type="num">
                <xm:f>2</xm:f>
              </x14:cfvo>
              <x14:cfIcon iconSet="NoIcons" iconId="0"/>
              <x14:cfIcon iconSet="3TrafficLights1" iconId="2"/>
              <x14:cfIcon iconSet="3TrafficLights1" iconId="0"/>
            </x14:iconSet>
          </x14:cfRule>
          <xm:sqref>F30</xm:sqref>
        </x14:conditionalFormatting>
        <x14:conditionalFormatting xmlns:xm="http://schemas.microsoft.com/office/excel/2006/main">
          <x14:cfRule type="iconSet" priority="1041" id="{5AC990F5-BB2B-42CB-AF21-A0AF71FDFE8C}">
            <x14:iconSet showValue="0" custom="1">
              <x14:cfvo type="percent">
                <xm:f>0</xm:f>
              </x14:cfvo>
              <x14:cfvo type="num">
                <xm:f>1</xm:f>
              </x14:cfvo>
              <x14:cfvo type="num">
                <xm:f>2</xm:f>
              </x14:cfvo>
              <x14:cfIcon iconSet="NoIcons" iconId="0"/>
              <x14:cfIcon iconSet="3TrafficLights1" iconId="2"/>
              <x14:cfIcon iconSet="3TrafficLights1" iconId="0"/>
            </x14:iconSet>
          </x14:cfRule>
          <xm:sqref>H30</xm:sqref>
        </x14:conditionalFormatting>
        <x14:conditionalFormatting xmlns:xm="http://schemas.microsoft.com/office/excel/2006/main">
          <x14:cfRule type="iconSet" priority="1037" id="{200877B3-B156-492E-8DCE-ECDFA5EDEEED}">
            <x14:iconSet showValue="0" custom="1">
              <x14:cfvo type="percent">
                <xm:f>0</xm:f>
              </x14:cfvo>
              <x14:cfvo type="num">
                <xm:f>1</xm:f>
              </x14:cfvo>
              <x14:cfvo type="num">
                <xm:f>2</xm:f>
              </x14:cfvo>
              <x14:cfIcon iconSet="NoIcons" iconId="0"/>
              <x14:cfIcon iconSet="3TrafficLights1" iconId="2"/>
              <x14:cfIcon iconSet="3TrafficLights1" iconId="0"/>
            </x14:iconSet>
          </x14:cfRule>
          <xm:sqref>J30</xm:sqref>
        </x14:conditionalFormatting>
        <x14:conditionalFormatting xmlns:xm="http://schemas.microsoft.com/office/excel/2006/main">
          <x14:cfRule type="iconSet" priority="1021" id="{010573DE-76D7-4673-A0B5-F5B39F5C0384}">
            <x14:iconSet showValue="0" custom="1">
              <x14:cfvo type="percent">
                <xm:f>0</xm:f>
              </x14:cfvo>
              <x14:cfvo type="num">
                <xm:f>1</xm:f>
              </x14:cfvo>
              <x14:cfvo type="num">
                <xm:f>2</xm:f>
              </x14:cfvo>
              <x14:cfIcon iconSet="NoIcons" iconId="0"/>
              <x14:cfIcon iconSet="3TrafficLights1" iconId="2"/>
              <x14:cfIcon iconSet="3TrafficLights1" iconId="0"/>
            </x14:iconSet>
          </x14:cfRule>
          <xm:sqref>F31</xm:sqref>
        </x14:conditionalFormatting>
        <x14:conditionalFormatting xmlns:xm="http://schemas.microsoft.com/office/excel/2006/main">
          <x14:cfRule type="iconSet" priority="1017" id="{1CAE2F52-186B-4790-9859-9696AFCB946E}">
            <x14:iconSet showValue="0" custom="1">
              <x14:cfvo type="percent">
                <xm:f>0</xm:f>
              </x14:cfvo>
              <x14:cfvo type="num">
                <xm:f>1</xm:f>
              </x14:cfvo>
              <x14:cfvo type="num">
                <xm:f>2</xm:f>
              </x14:cfvo>
              <x14:cfIcon iconSet="NoIcons" iconId="0"/>
              <x14:cfIcon iconSet="3TrafficLights1" iconId="2"/>
              <x14:cfIcon iconSet="3TrafficLights1" iconId="0"/>
            </x14:iconSet>
          </x14:cfRule>
          <xm:sqref>H31</xm:sqref>
        </x14:conditionalFormatting>
        <x14:conditionalFormatting xmlns:xm="http://schemas.microsoft.com/office/excel/2006/main">
          <x14:cfRule type="iconSet" priority="1013" id="{13FCEE2D-D82C-423B-AD42-EE268CC5CFB4}">
            <x14:iconSet showValue="0" custom="1">
              <x14:cfvo type="percent">
                <xm:f>0</xm:f>
              </x14:cfvo>
              <x14:cfvo type="num">
                <xm:f>1</xm:f>
              </x14:cfvo>
              <x14:cfvo type="num">
                <xm:f>2</xm:f>
              </x14:cfvo>
              <x14:cfIcon iconSet="NoIcons" iconId="0"/>
              <x14:cfIcon iconSet="3TrafficLights1" iconId="2"/>
              <x14:cfIcon iconSet="3TrafficLights1" iconId="0"/>
            </x14:iconSet>
          </x14:cfRule>
          <xm:sqref>J31</xm:sqref>
        </x14:conditionalFormatting>
        <x14:conditionalFormatting xmlns:xm="http://schemas.microsoft.com/office/excel/2006/main">
          <x14:cfRule type="iconSet" priority="1005" id="{6C8ADEA8-51CB-49C3-985D-896592DF103F}">
            <x14:iconSet showValue="0" custom="1">
              <x14:cfvo type="percent">
                <xm:f>0</xm:f>
              </x14:cfvo>
              <x14:cfvo type="num">
                <xm:f>1</xm:f>
              </x14:cfvo>
              <x14:cfvo type="num">
                <xm:f>2</xm:f>
              </x14:cfvo>
              <x14:cfIcon iconSet="NoIcons" iconId="0"/>
              <x14:cfIcon iconSet="3TrafficLights1" iconId="2"/>
              <x14:cfIcon iconSet="3TrafficLights1" iconId="0"/>
            </x14:iconSet>
          </x14:cfRule>
          <xm:sqref>F36</xm:sqref>
        </x14:conditionalFormatting>
        <x14:conditionalFormatting xmlns:xm="http://schemas.microsoft.com/office/excel/2006/main">
          <x14:cfRule type="iconSet" priority="1001" id="{7F21BB97-9DF5-43C6-88D5-AB58157B0014}">
            <x14:iconSet showValue="0" custom="1">
              <x14:cfvo type="percent">
                <xm:f>0</xm:f>
              </x14:cfvo>
              <x14:cfvo type="num">
                <xm:f>1</xm:f>
              </x14:cfvo>
              <x14:cfvo type="num">
                <xm:f>2</xm:f>
              </x14:cfvo>
              <x14:cfIcon iconSet="NoIcons" iconId="0"/>
              <x14:cfIcon iconSet="3TrafficLights1" iconId="2"/>
              <x14:cfIcon iconSet="3TrafficLights1" iconId="0"/>
            </x14:iconSet>
          </x14:cfRule>
          <xm:sqref>H36</xm:sqref>
        </x14:conditionalFormatting>
        <x14:conditionalFormatting xmlns:xm="http://schemas.microsoft.com/office/excel/2006/main">
          <x14:cfRule type="iconSet" priority="997" id="{830F9F96-A3E9-4280-9337-6F7CA382FE12}">
            <x14:iconSet showValue="0" custom="1">
              <x14:cfvo type="percent">
                <xm:f>0</xm:f>
              </x14:cfvo>
              <x14:cfvo type="num">
                <xm:f>1</xm:f>
              </x14:cfvo>
              <x14:cfvo type="num">
                <xm:f>2</xm:f>
              </x14:cfvo>
              <x14:cfIcon iconSet="NoIcons" iconId="0"/>
              <x14:cfIcon iconSet="3TrafficLights1" iconId="2"/>
              <x14:cfIcon iconSet="3TrafficLights1" iconId="0"/>
            </x14:iconSet>
          </x14:cfRule>
          <xm:sqref>J36</xm:sqref>
        </x14:conditionalFormatting>
        <x14:conditionalFormatting xmlns:xm="http://schemas.microsoft.com/office/excel/2006/main">
          <x14:cfRule type="iconSet" priority="993" id="{1ED331DF-A2B6-4766-ADE0-E9C47034A6DB}">
            <x14:iconSet showValue="0" custom="1">
              <x14:cfvo type="percent">
                <xm:f>0</xm:f>
              </x14:cfvo>
              <x14:cfvo type="num">
                <xm:f>1</xm:f>
              </x14:cfvo>
              <x14:cfvo type="num">
                <xm:f>2</xm:f>
              </x14:cfvo>
              <x14:cfIcon iconSet="NoIcons" iconId="0"/>
              <x14:cfIcon iconSet="3TrafficLights1" iconId="2"/>
              <x14:cfIcon iconSet="3TrafficLights1" iconId="0"/>
            </x14:iconSet>
          </x14:cfRule>
          <xm:sqref>F37</xm:sqref>
        </x14:conditionalFormatting>
        <x14:conditionalFormatting xmlns:xm="http://schemas.microsoft.com/office/excel/2006/main">
          <x14:cfRule type="iconSet" priority="961" id="{9FADC8E8-C767-42BE-9240-4F232EFD66F7}">
            <x14:iconSet showValue="0" custom="1">
              <x14:cfvo type="percent">
                <xm:f>0</xm:f>
              </x14:cfvo>
              <x14:cfvo type="num">
                <xm:f>1</xm:f>
              </x14:cfvo>
              <x14:cfvo type="num">
                <xm:f>2</xm:f>
              </x14:cfvo>
              <x14:cfIcon iconSet="NoIcons" iconId="0"/>
              <x14:cfIcon iconSet="3TrafficLights1" iconId="2"/>
              <x14:cfIcon iconSet="3TrafficLights1" iconId="0"/>
            </x14:iconSet>
          </x14:cfRule>
          <xm:sqref>F38</xm:sqref>
        </x14:conditionalFormatting>
        <x14:conditionalFormatting xmlns:xm="http://schemas.microsoft.com/office/excel/2006/main">
          <x14:cfRule type="iconSet" priority="957" id="{7B00712C-93B0-4065-84DB-69FCCE64237A}">
            <x14:iconSet showValue="0" custom="1">
              <x14:cfvo type="percent">
                <xm:f>0</xm:f>
              </x14:cfvo>
              <x14:cfvo type="num">
                <xm:f>1</xm:f>
              </x14:cfvo>
              <x14:cfvo type="num">
                <xm:f>2</xm:f>
              </x14:cfvo>
              <x14:cfIcon iconSet="NoIcons" iconId="0"/>
              <x14:cfIcon iconSet="3TrafficLights1" iconId="2"/>
              <x14:cfIcon iconSet="3TrafficLights1" iconId="0"/>
            </x14:iconSet>
          </x14:cfRule>
          <xm:sqref>H38</xm:sqref>
        </x14:conditionalFormatting>
        <x14:conditionalFormatting xmlns:xm="http://schemas.microsoft.com/office/excel/2006/main">
          <x14:cfRule type="iconSet" priority="953" id="{52D27D86-47B8-4B2C-847C-ACA8A75B9BEB}">
            <x14:iconSet showValue="0" custom="1">
              <x14:cfvo type="percent">
                <xm:f>0</xm:f>
              </x14:cfvo>
              <x14:cfvo type="num">
                <xm:f>1</xm:f>
              </x14:cfvo>
              <x14:cfvo type="num">
                <xm:f>2</xm:f>
              </x14:cfvo>
              <x14:cfIcon iconSet="NoIcons" iconId="0"/>
              <x14:cfIcon iconSet="3TrafficLights1" iconId="2"/>
              <x14:cfIcon iconSet="3TrafficLights1" iconId="0"/>
            </x14:iconSet>
          </x14:cfRule>
          <xm:sqref>J38</xm:sqref>
        </x14:conditionalFormatting>
        <x14:conditionalFormatting xmlns:xm="http://schemas.microsoft.com/office/excel/2006/main">
          <x14:cfRule type="iconSet" priority="937" id="{F7A004F9-452F-4352-96B6-0EDD6DFD47A9}">
            <x14:iconSet showValue="0" custom="1">
              <x14:cfvo type="percent">
                <xm:f>0</xm:f>
              </x14:cfvo>
              <x14:cfvo type="num">
                <xm:f>1</xm:f>
              </x14:cfvo>
              <x14:cfvo type="num">
                <xm:f>2</xm:f>
              </x14:cfvo>
              <x14:cfIcon iconSet="NoIcons" iconId="0"/>
              <x14:cfIcon iconSet="3TrafficLights1" iconId="2"/>
              <x14:cfIcon iconSet="3TrafficLights1" iconId="0"/>
            </x14:iconSet>
          </x14:cfRule>
          <xm:sqref>F39</xm:sqref>
        </x14:conditionalFormatting>
        <x14:conditionalFormatting xmlns:xm="http://schemas.microsoft.com/office/excel/2006/main">
          <x14:cfRule type="iconSet" priority="933" id="{BEF80412-5132-429D-BBCC-41F8153562D9}">
            <x14:iconSet showValue="0" custom="1">
              <x14:cfvo type="percent">
                <xm:f>0</xm:f>
              </x14:cfvo>
              <x14:cfvo type="num">
                <xm:f>1</xm:f>
              </x14:cfvo>
              <x14:cfvo type="num">
                <xm:f>2</xm:f>
              </x14:cfvo>
              <x14:cfIcon iconSet="NoIcons" iconId="0"/>
              <x14:cfIcon iconSet="3TrafficLights1" iconId="2"/>
              <x14:cfIcon iconSet="3TrafficLights1" iconId="0"/>
            </x14:iconSet>
          </x14:cfRule>
          <xm:sqref>H39</xm:sqref>
        </x14:conditionalFormatting>
        <x14:conditionalFormatting xmlns:xm="http://schemas.microsoft.com/office/excel/2006/main">
          <x14:cfRule type="iconSet" priority="929" id="{9046FE8E-FE83-47CF-8EBD-9A3B0FFCBE34}">
            <x14:iconSet showValue="0" custom="1">
              <x14:cfvo type="percent">
                <xm:f>0</xm:f>
              </x14:cfvo>
              <x14:cfvo type="num">
                <xm:f>1</xm:f>
              </x14:cfvo>
              <x14:cfvo type="num">
                <xm:f>2</xm:f>
              </x14:cfvo>
              <x14:cfIcon iconSet="NoIcons" iconId="0"/>
              <x14:cfIcon iconSet="3TrafficLights1" iconId="2"/>
              <x14:cfIcon iconSet="3TrafficLights1" iconId="0"/>
            </x14:iconSet>
          </x14:cfRule>
          <xm:sqref>J39</xm:sqref>
        </x14:conditionalFormatting>
        <x14:conditionalFormatting xmlns:xm="http://schemas.microsoft.com/office/excel/2006/main">
          <x14:cfRule type="iconSet" priority="853" id="{C0E06FB6-8458-4CD5-8CA6-C26271352FB0}">
            <x14:iconSet showValue="0" custom="1">
              <x14:cfvo type="percent">
                <xm:f>0</xm:f>
              </x14:cfvo>
              <x14:cfvo type="num">
                <xm:f>1</xm:f>
              </x14:cfvo>
              <x14:cfvo type="num">
                <xm:f>2</xm:f>
              </x14:cfvo>
              <x14:cfIcon iconSet="NoIcons" iconId="0"/>
              <x14:cfIcon iconSet="3TrafficLights1" iconId="2"/>
              <x14:cfIcon iconSet="3TrafficLights1" iconId="0"/>
            </x14:iconSet>
          </x14:cfRule>
          <xm:sqref>F80</xm:sqref>
        </x14:conditionalFormatting>
        <x14:conditionalFormatting xmlns:xm="http://schemas.microsoft.com/office/excel/2006/main">
          <x14:cfRule type="iconSet" priority="849" id="{8660EB09-493D-4798-BC24-86188C23A0D5}">
            <x14:iconSet showValue="0" custom="1">
              <x14:cfvo type="percent">
                <xm:f>0</xm:f>
              </x14:cfvo>
              <x14:cfvo type="num">
                <xm:f>1</xm:f>
              </x14:cfvo>
              <x14:cfvo type="num">
                <xm:f>2</xm:f>
              </x14:cfvo>
              <x14:cfIcon iconSet="NoIcons" iconId="0"/>
              <x14:cfIcon iconSet="3TrafficLights1" iconId="2"/>
              <x14:cfIcon iconSet="3TrafficLights1" iconId="0"/>
            </x14:iconSet>
          </x14:cfRule>
          <xm:sqref>H80</xm:sqref>
        </x14:conditionalFormatting>
        <x14:conditionalFormatting xmlns:xm="http://schemas.microsoft.com/office/excel/2006/main">
          <x14:cfRule type="iconSet" priority="845" id="{D823F169-2A13-4180-B3D1-F5276983B598}">
            <x14:iconSet showValue="0" custom="1">
              <x14:cfvo type="percent">
                <xm:f>0</xm:f>
              </x14:cfvo>
              <x14:cfvo type="num">
                <xm:f>1</xm:f>
              </x14:cfvo>
              <x14:cfvo type="num">
                <xm:f>2</xm:f>
              </x14:cfvo>
              <x14:cfIcon iconSet="NoIcons" iconId="0"/>
              <x14:cfIcon iconSet="3TrafficLights1" iconId="2"/>
              <x14:cfIcon iconSet="3TrafficLights1" iconId="0"/>
            </x14:iconSet>
          </x14:cfRule>
          <xm:sqref>J80</xm:sqref>
        </x14:conditionalFormatting>
        <x14:conditionalFormatting xmlns:xm="http://schemas.microsoft.com/office/excel/2006/main">
          <x14:cfRule type="iconSet" priority="817" id="{8458A267-3DC3-41D1-81C7-685E8ECEE3FA}">
            <x14:iconSet showValue="0" custom="1">
              <x14:cfvo type="percent">
                <xm:f>0</xm:f>
              </x14:cfvo>
              <x14:cfvo type="num">
                <xm:f>1</xm:f>
              </x14:cfvo>
              <x14:cfvo type="num">
                <xm:f>2</xm:f>
              </x14:cfvo>
              <x14:cfIcon iconSet="NoIcons" iconId="0"/>
              <x14:cfIcon iconSet="3TrafficLights1" iconId="2"/>
              <x14:cfIcon iconSet="3TrafficLights1" iconId="0"/>
            </x14:iconSet>
          </x14:cfRule>
          <xm:sqref>F49</xm:sqref>
        </x14:conditionalFormatting>
        <x14:conditionalFormatting xmlns:xm="http://schemas.microsoft.com/office/excel/2006/main">
          <x14:cfRule type="iconSet" priority="813" id="{EC4A67B8-796D-4D1B-BE35-6F2DF6BA90A0}">
            <x14:iconSet showValue="0" custom="1">
              <x14:cfvo type="percent">
                <xm:f>0</xm:f>
              </x14:cfvo>
              <x14:cfvo type="num">
                <xm:f>1</xm:f>
              </x14:cfvo>
              <x14:cfvo type="num">
                <xm:f>2</xm:f>
              </x14:cfvo>
              <x14:cfIcon iconSet="NoIcons" iconId="0"/>
              <x14:cfIcon iconSet="3TrafficLights1" iconId="2"/>
              <x14:cfIcon iconSet="3TrafficLights1" iconId="0"/>
            </x14:iconSet>
          </x14:cfRule>
          <xm:sqref>H49</xm:sqref>
        </x14:conditionalFormatting>
        <x14:conditionalFormatting xmlns:xm="http://schemas.microsoft.com/office/excel/2006/main">
          <x14:cfRule type="iconSet" priority="809" id="{EA2E8AD9-EDD1-4980-B8DA-E5A8D91964BA}">
            <x14:iconSet showValue="0" custom="1">
              <x14:cfvo type="percent">
                <xm:f>0</xm:f>
              </x14:cfvo>
              <x14:cfvo type="num">
                <xm:f>1</xm:f>
              </x14:cfvo>
              <x14:cfvo type="num">
                <xm:f>2</xm:f>
              </x14:cfvo>
              <x14:cfIcon iconSet="NoIcons" iconId="0"/>
              <x14:cfIcon iconSet="3TrafficLights1" iconId="2"/>
              <x14:cfIcon iconSet="3TrafficLights1" iconId="0"/>
            </x14:iconSet>
          </x14:cfRule>
          <xm:sqref>J49</xm:sqref>
        </x14:conditionalFormatting>
        <x14:conditionalFormatting xmlns:xm="http://schemas.microsoft.com/office/excel/2006/main">
          <x14:cfRule type="iconSet" priority="797" id="{D0A285B4-6701-4A88-819F-CBC1A7B1021D}">
            <x14:iconSet showValue="0" custom="1">
              <x14:cfvo type="percent">
                <xm:f>0</xm:f>
              </x14:cfvo>
              <x14:cfvo type="num">
                <xm:f>1</xm:f>
              </x14:cfvo>
              <x14:cfvo type="num">
                <xm:f>2</xm:f>
              </x14:cfvo>
              <x14:cfIcon iconSet="NoIcons" iconId="0"/>
              <x14:cfIcon iconSet="3TrafficLights1" iconId="2"/>
              <x14:cfIcon iconSet="3TrafficLights1" iconId="0"/>
            </x14:iconSet>
          </x14:cfRule>
          <xm:sqref>J50</xm:sqref>
        </x14:conditionalFormatting>
        <x14:conditionalFormatting xmlns:xm="http://schemas.microsoft.com/office/excel/2006/main">
          <x14:cfRule type="iconSet" priority="792" id="{5C7E09A4-5025-4465-B1CF-918808C47025}">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F50</xm:sqref>
        </x14:conditionalFormatting>
        <x14:conditionalFormatting xmlns:xm="http://schemas.microsoft.com/office/excel/2006/main">
          <x14:cfRule type="iconSet" priority="793" id="{7F8BEFE1-E65B-48EA-9F17-431CA07FF4A9}">
            <x14:iconSet showValue="0" custom="1">
              <x14:cfvo type="percent">
                <xm:f>0</xm:f>
              </x14:cfvo>
              <x14:cfvo type="num">
                <xm:f>1</xm:f>
              </x14:cfvo>
              <x14:cfvo type="num">
                <xm:f>2</xm:f>
              </x14:cfvo>
              <x14:cfIcon iconSet="NoIcons" iconId="0"/>
              <x14:cfIcon iconSet="3TrafficLights1" iconId="2"/>
              <x14:cfIcon iconSet="3TrafficLights1" iconId="0"/>
            </x14:iconSet>
          </x14:cfRule>
          <xm:sqref>F50</xm:sqref>
        </x14:conditionalFormatting>
        <x14:conditionalFormatting xmlns:xm="http://schemas.microsoft.com/office/excel/2006/main">
          <x14:cfRule type="iconSet" priority="787" id="{48D60947-5662-4053-9806-366D87093083}">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H50</xm:sqref>
        </x14:conditionalFormatting>
        <x14:conditionalFormatting xmlns:xm="http://schemas.microsoft.com/office/excel/2006/main">
          <x14:cfRule type="iconSet" priority="788" id="{64A19A83-959E-4A28-8570-3F45CE2D49F9}">
            <x14:iconSet showValue="0" custom="1">
              <x14:cfvo type="percent">
                <xm:f>0</xm:f>
              </x14:cfvo>
              <x14:cfvo type="num">
                <xm:f>1</xm:f>
              </x14:cfvo>
              <x14:cfvo type="num">
                <xm:f>2</xm:f>
              </x14:cfvo>
              <x14:cfIcon iconSet="NoIcons" iconId="0"/>
              <x14:cfIcon iconSet="3TrafficLights1" iconId="2"/>
              <x14:cfIcon iconSet="3TrafficLights1" iconId="0"/>
            </x14:iconSet>
          </x14:cfRule>
          <xm:sqref>H50</xm:sqref>
        </x14:conditionalFormatting>
        <x14:conditionalFormatting xmlns:xm="http://schemas.microsoft.com/office/excel/2006/main">
          <x14:cfRule type="iconSet" priority="1417" id="{0325F6D8-46E6-45DD-8C1B-1B4E9F157BF1}">
            <x14:iconSet showValue="0" custom="1">
              <x14:cfvo type="percent">
                <xm:f>0</xm:f>
              </x14:cfvo>
              <x14:cfvo type="num">
                <xm:f>1</xm:f>
              </x14:cfvo>
              <x14:cfvo type="num">
                <xm:f>2</xm:f>
              </x14:cfvo>
              <x14:cfIcon iconSet="NoIcons" iconId="0"/>
              <x14:cfIcon iconSet="3TrafficLights1" iconId="2"/>
              <x14:cfIcon iconSet="3TrafficLights1" iconId="0"/>
            </x14:iconSet>
          </x14:cfRule>
          <xm:sqref>F43:F47</xm:sqref>
        </x14:conditionalFormatting>
        <x14:conditionalFormatting xmlns:xm="http://schemas.microsoft.com/office/excel/2006/main">
          <x14:cfRule type="iconSet" priority="1418" id="{E0083F91-381D-43AF-9CD4-C69584294E8F}">
            <x14:iconSet showValue="0" custom="1">
              <x14:cfvo type="percent">
                <xm:f>0</xm:f>
              </x14:cfvo>
              <x14:cfvo type="num">
                <xm:f>1</xm:f>
              </x14:cfvo>
              <x14:cfvo type="num">
                <xm:f>2</xm:f>
              </x14:cfvo>
              <x14:cfIcon iconSet="NoIcons" iconId="0"/>
              <x14:cfIcon iconSet="3TrafficLights1" iconId="2"/>
              <x14:cfIcon iconSet="3TrafficLights1" iconId="0"/>
            </x14:iconSet>
          </x14:cfRule>
          <xm:sqref>H43:H47</xm:sqref>
        </x14:conditionalFormatting>
        <x14:conditionalFormatting xmlns:xm="http://schemas.microsoft.com/office/excel/2006/main">
          <x14:cfRule type="iconSet" priority="1419" id="{4BF38171-14A9-43BB-9935-323E4D39A974}">
            <x14:iconSet showValue="0" custom="1">
              <x14:cfvo type="percent">
                <xm:f>0</xm:f>
              </x14:cfvo>
              <x14:cfvo type="num">
                <xm:f>1</xm:f>
              </x14:cfvo>
              <x14:cfvo type="num">
                <xm:f>2</xm:f>
              </x14:cfvo>
              <x14:cfIcon iconSet="NoIcons" iconId="0"/>
              <x14:cfIcon iconSet="3TrafficLights1" iconId="2"/>
              <x14:cfIcon iconSet="3TrafficLights1" iconId="0"/>
            </x14:iconSet>
          </x14:cfRule>
          <xm:sqref>J43:J47</xm:sqref>
        </x14:conditionalFormatting>
        <x14:conditionalFormatting xmlns:xm="http://schemas.microsoft.com/office/excel/2006/main">
          <x14:cfRule type="iconSet" priority="783" id="{1B76FA00-2692-4D2D-8376-C4D64009A414}">
            <x14:iconSet showValue="0" custom="1">
              <x14:cfvo type="percent">
                <xm:f>0</xm:f>
              </x14:cfvo>
              <x14:cfvo type="num">
                <xm:f>1</xm:f>
              </x14:cfvo>
              <x14:cfvo type="num">
                <xm:f>2</xm:f>
              </x14:cfvo>
              <x14:cfIcon iconSet="NoIcons" iconId="0"/>
              <x14:cfIcon iconSet="3TrafficLights1" iconId="2"/>
              <x14:cfIcon iconSet="3TrafficLights1" iconId="0"/>
            </x14:iconSet>
          </x14:cfRule>
          <xm:sqref>H52</xm:sqref>
        </x14:conditionalFormatting>
        <x14:conditionalFormatting xmlns:xm="http://schemas.microsoft.com/office/excel/2006/main">
          <x14:cfRule type="iconSet" priority="779" id="{C41C4B33-E40D-46EB-A6D4-A80EB7CCFE9D}">
            <x14:iconSet showValue="0" custom="1">
              <x14:cfvo type="percent">
                <xm:f>0</xm:f>
              </x14:cfvo>
              <x14:cfvo type="num">
                <xm:f>1</xm:f>
              </x14:cfvo>
              <x14:cfvo type="num">
                <xm:f>2</xm:f>
              </x14:cfvo>
              <x14:cfIcon iconSet="NoIcons" iconId="0"/>
              <x14:cfIcon iconSet="3TrafficLights1" iconId="2"/>
              <x14:cfIcon iconSet="3TrafficLights1" iconId="0"/>
            </x14:iconSet>
          </x14:cfRule>
          <xm:sqref>J52</xm:sqref>
        </x14:conditionalFormatting>
        <x14:conditionalFormatting xmlns:xm="http://schemas.microsoft.com/office/excel/2006/main">
          <x14:cfRule type="iconSet" priority="766" id="{89D530CF-6536-413E-BD03-CA3FA52D91B9}">
            <x14:iconSet showValue="0" custom="1">
              <x14:cfvo type="percent">
                <xm:f>0</xm:f>
              </x14:cfvo>
              <x14:cfvo type="num">
                <xm:f>1</xm:f>
              </x14:cfvo>
              <x14:cfvo type="num">
                <xm:f>2</xm:f>
              </x14:cfvo>
              <x14:cfIcon iconSet="NoIcons" iconId="0"/>
              <x14:cfIcon iconSet="3TrafficLights1" iconId="2"/>
              <x14:cfIcon iconSet="3TrafficLights1" iconId="0"/>
            </x14:iconSet>
          </x14:cfRule>
          <xm:sqref>F53</xm:sqref>
        </x14:conditionalFormatting>
        <x14:conditionalFormatting xmlns:xm="http://schemas.microsoft.com/office/excel/2006/main">
          <x14:cfRule type="iconSet" priority="762" id="{E9CEF1E1-08D8-43CC-9922-620D06D33903}">
            <x14:iconSet showValue="0" custom="1">
              <x14:cfvo type="percent">
                <xm:f>0</xm:f>
              </x14:cfvo>
              <x14:cfvo type="num">
                <xm:f>1</xm:f>
              </x14:cfvo>
              <x14:cfvo type="num">
                <xm:f>2</xm:f>
              </x14:cfvo>
              <x14:cfIcon iconSet="NoIcons" iconId="0"/>
              <x14:cfIcon iconSet="3TrafficLights1" iconId="2"/>
              <x14:cfIcon iconSet="3TrafficLights1" iconId="0"/>
            </x14:iconSet>
          </x14:cfRule>
          <xm:sqref>H53:H54</xm:sqref>
        </x14:conditionalFormatting>
        <x14:conditionalFormatting xmlns:xm="http://schemas.microsoft.com/office/excel/2006/main">
          <x14:cfRule type="iconSet" priority="758" id="{36631AEB-E640-4B80-9710-A7027A56ED06}">
            <x14:iconSet showValue="0" custom="1">
              <x14:cfvo type="percent">
                <xm:f>0</xm:f>
              </x14:cfvo>
              <x14:cfvo type="num">
                <xm:f>1</xm:f>
              </x14:cfvo>
              <x14:cfvo type="num">
                <xm:f>2</xm:f>
              </x14:cfvo>
              <x14:cfIcon iconSet="NoIcons" iconId="0"/>
              <x14:cfIcon iconSet="3TrafficLights1" iconId="2"/>
              <x14:cfIcon iconSet="3TrafficLights1" iconId="0"/>
            </x14:iconSet>
          </x14:cfRule>
          <xm:sqref>J53:J54</xm:sqref>
        </x14:conditionalFormatting>
        <x14:conditionalFormatting xmlns:xm="http://schemas.microsoft.com/office/excel/2006/main">
          <x14:cfRule type="iconSet" priority="754" id="{E937B3E0-D918-4D53-BB82-F7E6CB8054CF}">
            <x14:iconSet showValue="0" custom="1">
              <x14:cfvo type="percent">
                <xm:f>0</xm:f>
              </x14:cfvo>
              <x14:cfvo type="num">
                <xm:f>1</xm:f>
              </x14:cfvo>
              <x14:cfvo type="num">
                <xm:f>2</xm:f>
              </x14:cfvo>
              <x14:cfIcon iconSet="NoIcons" iconId="0"/>
              <x14:cfIcon iconSet="3TrafficLights1" iconId="2"/>
              <x14:cfIcon iconSet="3TrafficLights1" iconId="0"/>
            </x14:iconSet>
          </x14:cfRule>
          <xm:sqref>F54:F55</xm:sqref>
        </x14:conditionalFormatting>
        <x14:conditionalFormatting xmlns:xm="http://schemas.microsoft.com/office/excel/2006/main">
          <x14:cfRule type="iconSet" priority="750" id="{0234E499-376E-4274-A117-58D81F34778D}">
            <x14:iconSet showValue="0" custom="1">
              <x14:cfvo type="percent">
                <xm:f>0</xm:f>
              </x14:cfvo>
              <x14:cfvo type="num">
                <xm:f>1</xm:f>
              </x14:cfvo>
              <x14:cfvo type="num">
                <xm:f>2</xm:f>
              </x14:cfvo>
              <x14:cfIcon iconSet="NoIcons" iconId="0"/>
              <x14:cfIcon iconSet="3TrafficLights1" iconId="2"/>
              <x14:cfIcon iconSet="3TrafficLights1" iconId="0"/>
            </x14:iconSet>
          </x14:cfRule>
          <xm:sqref>H55</xm:sqref>
        </x14:conditionalFormatting>
        <x14:conditionalFormatting xmlns:xm="http://schemas.microsoft.com/office/excel/2006/main">
          <x14:cfRule type="iconSet" priority="746" id="{06709104-8201-4BE3-BB83-7046E3EBBAEC}">
            <x14:iconSet showValue="0" custom="1">
              <x14:cfvo type="percent">
                <xm:f>0</xm:f>
              </x14:cfvo>
              <x14:cfvo type="num">
                <xm:f>1</xm:f>
              </x14:cfvo>
              <x14:cfvo type="num">
                <xm:f>2</xm:f>
              </x14:cfvo>
              <x14:cfIcon iconSet="NoIcons" iconId="0"/>
              <x14:cfIcon iconSet="3TrafficLights1" iconId="2"/>
              <x14:cfIcon iconSet="3TrafficLights1" iconId="0"/>
            </x14:iconSet>
          </x14:cfRule>
          <xm:sqref>J55:J56</xm:sqref>
        </x14:conditionalFormatting>
        <x14:conditionalFormatting xmlns:xm="http://schemas.microsoft.com/office/excel/2006/main">
          <x14:cfRule type="iconSet" priority="742" id="{44EB6989-232B-4B61-B607-68F6C7D758A5}">
            <x14:iconSet showValue="0" custom="1">
              <x14:cfvo type="percent">
                <xm:f>0</xm:f>
              </x14:cfvo>
              <x14:cfvo type="num">
                <xm:f>1</xm:f>
              </x14:cfvo>
              <x14:cfvo type="num">
                <xm:f>2</xm:f>
              </x14:cfvo>
              <x14:cfIcon iconSet="NoIcons" iconId="0"/>
              <x14:cfIcon iconSet="3TrafficLights1" iconId="2"/>
              <x14:cfIcon iconSet="3TrafficLights1" iconId="0"/>
            </x14:iconSet>
          </x14:cfRule>
          <xm:sqref>F57</xm:sqref>
        </x14:conditionalFormatting>
        <x14:conditionalFormatting xmlns:xm="http://schemas.microsoft.com/office/excel/2006/main">
          <x14:cfRule type="iconSet" priority="738" id="{DA1C48B6-28AD-4263-9959-DBA3457CC8BC}">
            <x14:iconSet showValue="0" custom="1">
              <x14:cfvo type="percent">
                <xm:f>0</xm:f>
              </x14:cfvo>
              <x14:cfvo type="num">
                <xm:f>1</xm:f>
              </x14:cfvo>
              <x14:cfvo type="num">
                <xm:f>2</xm:f>
              </x14:cfvo>
              <x14:cfIcon iconSet="NoIcons" iconId="0"/>
              <x14:cfIcon iconSet="3TrafficLights1" iconId="2"/>
              <x14:cfIcon iconSet="3TrafficLights1" iconId="0"/>
            </x14:iconSet>
          </x14:cfRule>
          <xm:sqref>H57</xm:sqref>
        </x14:conditionalFormatting>
        <x14:conditionalFormatting xmlns:xm="http://schemas.microsoft.com/office/excel/2006/main">
          <x14:cfRule type="iconSet" priority="734" id="{38B15025-3848-4291-A15C-1BA0AF36E6F4}">
            <x14:iconSet showValue="0" custom="1">
              <x14:cfvo type="percent">
                <xm:f>0</xm:f>
              </x14:cfvo>
              <x14:cfvo type="num">
                <xm:f>1</xm:f>
              </x14:cfvo>
              <x14:cfvo type="num">
                <xm:f>2</xm:f>
              </x14:cfvo>
              <x14:cfIcon iconSet="NoIcons" iconId="0"/>
              <x14:cfIcon iconSet="3TrafficLights1" iconId="2"/>
              <x14:cfIcon iconSet="3TrafficLights1" iconId="0"/>
            </x14:iconSet>
          </x14:cfRule>
          <xm:sqref>J57</xm:sqref>
        </x14:conditionalFormatting>
        <x14:conditionalFormatting xmlns:xm="http://schemas.microsoft.com/office/excel/2006/main">
          <x14:cfRule type="iconSet" priority="726" id="{5DA1069F-4089-4485-85C3-E32CE7FAB177}">
            <x14:iconSet showValue="0" custom="1">
              <x14:cfvo type="percent">
                <xm:f>0</xm:f>
              </x14:cfvo>
              <x14:cfvo type="num">
                <xm:f>1</xm:f>
              </x14:cfvo>
              <x14:cfvo type="num">
                <xm:f>2</xm:f>
              </x14:cfvo>
              <x14:cfIcon iconSet="NoIcons" iconId="0"/>
              <x14:cfIcon iconSet="3TrafficLights1" iconId="2"/>
              <x14:cfIcon iconSet="3TrafficLights1" iconId="0"/>
            </x14:iconSet>
          </x14:cfRule>
          <xm:sqref>H58</xm:sqref>
        </x14:conditionalFormatting>
        <x14:conditionalFormatting xmlns:xm="http://schemas.microsoft.com/office/excel/2006/main">
          <x14:cfRule type="iconSet" priority="722" id="{47D6F3EF-994F-4FF6-9D83-1E025A7F1D51}">
            <x14:iconSet showValue="0" custom="1">
              <x14:cfvo type="percent">
                <xm:f>0</xm:f>
              </x14:cfvo>
              <x14:cfvo type="num">
                <xm:f>1</xm:f>
              </x14:cfvo>
              <x14:cfvo type="num">
                <xm:f>2</xm:f>
              </x14:cfvo>
              <x14:cfIcon iconSet="NoIcons" iconId="0"/>
              <x14:cfIcon iconSet="3TrafficLights1" iconId="2"/>
              <x14:cfIcon iconSet="3TrafficLights1" iconId="0"/>
            </x14:iconSet>
          </x14:cfRule>
          <xm:sqref>J58:J59</xm:sqref>
        </x14:conditionalFormatting>
        <x14:conditionalFormatting xmlns:xm="http://schemas.microsoft.com/office/excel/2006/main">
          <x14:cfRule type="iconSet" priority="705" id="{442E103C-DAA0-4681-800C-A8FD9FBE019C}">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F58:F59</xm:sqref>
        </x14:conditionalFormatting>
        <x14:conditionalFormatting xmlns:xm="http://schemas.microsoft.com/office/excel/2006/main">
          <x14:cfRule type="iconSet" priority="706" id="{331A496C-F5CC-4A24-A854-3361A8EA2969}">
            <x14:iconSet showValue="0" custom="1">
              <x14:cfvo type="percent">
                <xm:f>0</xm:f>
              </x14:cfvo>
              <x14:cfvo type="num">
                <xm:f>1</xm:f>
              </x14:cfvo>
              <x14:cfvo type="num">
                <xm:f>2</xm:f>
              </x14:cfvo>
              <x14:cfIcon iconSet="NoIcons" iconId="0"/>
              <x14:cfIcon iconSet="3TrafficLights1" iconId="2"/>
              <x14:cfIcon iconSet="3TrafficLights1" iconId="0"/>
            </x14:iconSet>
          </x14:cfRule>
          <xm:sqref>F58:F59</xm:sqref>
        </x14:conditionalFormatting>
        <x14:conditionalFormatting xmlns:xm="http://schemas.microsoft.com/office/excel/2006/main">
          <x14:cfRule type="iconSet" priority="700" id="{03912C7A-C436-4008-8AE9-6369CEFD02B1}">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H59</xm:sqref>
        </x14:conditionalFormatting>
        <x14:conditionalFormatting xmlns:xm="http://schemas.microsoft.com/office/excel/2006/main">
          <x14:cfRule type="iconSet" priority="701" id="{E67149F8-D42D-4ADC-A863-A9D19527818A}">
            <x14:iconSet showValue="0" custom="1">
              <x14:cfvo type="percent">
                <xm:f>0</xm:f>
              </x14:cfvo>
              <x14:cfvo type="num">
                <xm:f>1</xm:f>
              </x14:cfvo>
              <x14:cfvo type="num">
                <xm:f>2</xm:f>
              </x14:cfvo>
              <x14:cfIcon iconSet="NoIcons" iconId="0"/>
              <x14:cfIcon iconSet="3TrafficLights1" iconId="2"/>
              <x14:cfIcon iconSet="3TrafficLights1" iconId="0"/>
            </x14:iconSet>
          </x14:cfRule>
          <xm:sqref>H59</xm:sqref>
        </x14:conditionalFormatting>
        <x14:conditionalFormatting xmlns:xm="http://schemas.microsoft.com/office/excel/2006/main">
          <x14:cfRule type="iconSet" priority="691" id="{32B9B232-9F52-4553-BBDB-3A6D3087EE66}">
            <x14:iconSet showValue="0" custom="1">
              <x14:cfvo type="percent">
                <xm:f>0</xm:f>
              </x14:cfvo>
              <x14:cfvo type="num">
                <xm:f>1</xm:f>
              </x14:cfvo>
              <x14:cfvo type="num">
                <xm:f>2</xm:f>
              </x14:cfvo>
              <x14:cfIcon iconSet="NoIcons" iconId="0"/>
              <x14:cfIcon iconSet="3TrafficLights1" iconId="2"/>
              <x14:cfIcon iconSet="3TrafficLights1" iconId="0"/>
            </x14:iconSet>
          </x14:cfRule>
          <xm:sqref>H11</xm:sqref>
        </x14:conditionalFormatting>
        <x14:conditionalFormatting xmlns:xm="http://schemas.microsoft.com/office/excel/2006/main">
          <x14:cfRule type="iconSet" priority="686" id="{21E51BCA-F494-4F35-A413-BC8AA4861096}">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F15:F16</xm:sqref>
        </x14:conditionalFormatting>
        <x14:conditionalFormatting xmlns:xm="http://schemas.microsoft.com/office/excel/2006/main">
          <x14:cfRule type="iconSet" priority="687" id="{44A39594-C014-44A9-A6B7-CE4547F125DD}">
            <x14:iconSet showValue="0" custom="1">
              <x14:cfvo type="percent">
                <xm:f>0</xm:f>
              </x14:cfvo>
              <x14:cfvo type="num">
                <xm:f>1</xm:f>
              </x14:cfvo>
              <x14:cfvo type="num">
                <xm:f>2</xm:f>
              </x14:cfvo>
              <x14:cfIcon iconSet="NoIcons" iconId="0"/>
              <x14:cfIcon iconSet="3TrafficLights1" iconId="2"/>
              <x14:cfIcon iconSet="3TrafficLights1" iconId="0"/>
            </x14:iconSet>
          </x14:cfRule>
          <xm:sqref>F15:F16</xm:sqref>
        </x14:conditionalFormatting>
        <x14:conditionalFormatting xmlns:xm="http://schemas.microsoft.com/office/excel/2006/main">
          <x14:cfRule type="iconSet" priority="681" id="{A391B3DF-B8D1-43DE-9730-66704F7296F7}">
            <x14:iconSet iconSet="3Symbols2" showValue="0" custom="1">
              <x14:cfvo type="percent">
                <xm:f>0</xm:f>
              </x14:cfvo>
              <x14:cfvo type="num">
                <xm:f>1</xm:f>
              </x14:cfvo>
              <x14:cfvo type="num">
                <xm:f>2</xm:f>
              </x14:cfvo>
              <x14:cfIcon iconSet="NoIcons" iconId="0"/>
              <x14:cfIcon iconSet="3Symbols2" iconId="2"/>
              <x14:cfIcon iconSet="3Symbols2" iconId="1"/>
            </x14:iconSet>
          </x14:cfRule>
          <xm:sqref>H15:H16</xm:sqref>
        </x14:conditionalFormatting>
        <x14:conditionalFormatting xmlns:xm="http://schemas.microsoft.com/office/excel/2006/main">
          <x14:cfRule type="iconSet" priority="682" id="{9B9F15FF-20C7-4771-B259-A270FD2E6A38}">
            <x14:iconSet showValue="0" custom="1">
              <x14:cfvo type="percent">
                <xm:f>0</xm:f>
              </x14:cfvo>
              <x14:cfvo type="num">
                <xm:f>1</xm:f>
              </x14:cfvo>
              <x14:cfvo type="num">
                <xm:f>2</xm:f>
              </x14:cfvo>
              <x14:cfIcon iconSet="NoIcons" iconId="0"/>
              <x14:cfIcon iconSet="3TrafficLights1" iconId="2"/>
              <x14:cfIcon iconSet="3TrafficLights1" iconId="0"/>
            </x14:iconSet>
          </x14:cfRule>
          <xm:sqref>H15:H16</xm:sqref>
        </x14:conditionalFormatting>
        <x14:conditionalFormatting xmlns:xm="http://schemas.microsoft.com/office/excel/2006/main">
          <x14:cfRule type="iconSet" priority="676" id="{8D9EF138-AB06-487E-9A70-15222B6B6606}">
            <x14:iconSet iconSet="3Symbols2" showValue="0" custom="1">
              <x14:cfvo type="percent">
                <xm:f>0</xm:f>
              </x14:cfvo>
              <x14:cfvo type="num">
                <xm:f>1</xm:f>
              </x14:cfvo>
              <x14:cfvo type="num">
                <xm:f>2</xm:f>
              </x14:cfvo>
              <x14:cfIcon iconSet="NoIcons" iconId="0"/>
              <x14:cfIcon iconSet="3Symbols2" iconId="2"/>
              <x14:cfIcon iconSet="3Symbols2" iconId="1"/>
            </x14:iconSet>
          </x14:cfRule>
          <xm:sqref>J15:J16</xm:sqref>
        </x14:conditionalFormatting>
        <x14:conditionalFormatting xmlns:xm="http://schemas.microsoft.com/office/excel/2006/main">
          <x14:cfRule type="iconSet" priority="677" id="{E3B3174E-C9AD-49B4-8DE3-3639B08C8410}">
            <x14:iconSet showValue="0" custom="1">
              <x14:cfvo type="percent">
                <xm:f>0</xm:f>
              </x14:cfvo>
              <x14:cfvo type="num">
                <xm:f>1</xm:f>
              </x14:cfvo>
              <x14:cfvo type="num">
                <xm:f>2</xm:f>
              </x14:cfvo>
              <x14:cfIcon iconSet="NoIcons" iconId="0"/>
              <x14:cfIcon iconSet="3TrafficLights1" iconId="2"/>
              <x14:cfIcon iconSet="3TrafficLights1" iconId="0"/>
            </x14:iconSet>
          </x14:cfRule>
          <xm:sqref>J15:J16</xm:sqref>
        </x14:conditionalFormatting>
        <x14:conditionalFormatting xmlns:xm="http://schemas.microsoft.com/office/excel/2006/main">
          <x14:cfRule type="iconSet" priority="672" id="{8D4A80F6-18C1-48D7-AB85-ECDE4D16FF63}">
            <x14:iconSet showValue="0" custom="1">
              <x14:cfvo type="percent">
                <xm:f>0</xm:f>
              </x14:cfvo>
              <x14:cfvo type="num">
                <xm:f>1</xm:f>
              </x14:cfvo>
              <x14:cfvo type="num">
                <xm:f>2</xm:f>
              </x14:cfvo>
              <x14:cfIcon iconSet="NoIcons" iconId="0"/>
              <x14:cfIcon iconSet="3TrafficLights1" iconId="2"/>
              <x14:cfIcon iconSet="3TrafficLights1" iconId="0"/>
            </x14:iconSet>
          </x14:cfRule>
          <xm:sqref>J20</xm:sqref>
        </x14:conditionalFormatting>
        <x14:conditionalFormatting xmlns:xm="http://schemas.microsoft.com/office/excel/2006/main">
          <x14:cfRule type="iconSet" priority="664" id="{739EA368-5576-46AC-8E77-BED1BEC6D91E}">
            <x14:iconSet showValue="0" custom="1">
              <x14:cfvo type="percent">
                <xm:f>0</xm:f>
              </x14:cfvo>
              <x14:cfvo type="num">
                <xm:f>1</xm:f>
              </x14:cfvo>
              <x14:cfvo type="num">
                <xm:f>2</xm:f>
              </x14:cfvo>
              <x14:cfIcon iconSet="NoIcons" iconId="0"/>
              <x14:cfIcon iconSet="3TrafficLights1" iconId="2"/>
              <x14:cfIcon iconSet="3TrafficLights1" iconId="0"/>
            </x14:iconSet>
          </x14:cfRule>
          <xm:sqref>H61</xm:sqref>
        </x14:conditionalFormatting>
        <x14:conditionalFormatting xmlns:xm="http://schemas.microsoft.com/office/excel/2006/main">
          <x14:cfRule type="iconSet" priority="660" id="{FF235A5E-E144-42AA-A4DA-382E151AF0D7}">
            <x14:iconSet showValue="0" custom="1">
              <x14:cfvo type="percent">
                <xm:f>0</xm:f>
              </x14:cfvo>
              <x14:cfvo type="num">
                <xm:f>1</xm:f>
              </x14:cfvo>
              <x14:cfvo type="num">
                <xm:f>2</xm:f>
              </x14:cfvo>
              <x14:cfIcon iconSet="NoIcons" iconId="0"/>
              <x14:cfIcon iconSet="3TrafficLights1" iconId="2"/>
              <x14:cfIcon iconSet="3TrafficLights1" iconId="0"/>
            </x14:iconSet>
          </x14:cfRule>
          <xm:sqref>J61</xm:sqref>
        </x14:conditionalFormatting>
        <x14:conditionalFormatting xmlns:xm="http://schemas.microsoft.com/office/excel/2006/main">
          <x14:cfRule type="iconSet" priority="656" id="{F83E7284-C040-400C-959F-7A101C2C3159}">
            <x14:iconSet showValue="0" custom="1">
              <x14:cfvo type="percent">
                <xm:f>0</xm:f>
              </x14:cfvo>
              <x14:cfvo type="num">
                <xm:f>1</xm:f>
              </x14:cfvo>
              <x14:cfvo type="num">
                <xm:f>2</xm:f>
              </x14:cfvo>
              <x14:cfIcon iconSet="NoIcons" iconId="0"/>
              <x14:cfIcon iconSet="3TrafficLights1" iconId="2"/>
              <x14:cfIcon iconSet="3TrafficLights1" iconId="0"/>
            </x14:iconSet>
          </x14:cfRule>
          <xm:sqref>F62</xm:sqref>
        </x14:conditionalFormatting>
        <x14:conditionalFormatting xmlns:xm="http://schemas.microsoft.com/office/excel/2006/main">
          <x14:cfRule type="iconSet" priority="652" id="{7034DA3C-6C01-4756-92EA-8763CF638DF1}">
            <x14:iconSet showValue="0" custom="1">
              <x14:cfvo type="percent">
                <xm:f>0</xm:f>
              </x14:cfvo>
              <x14:cfvo type="num">
                <xm:f>1</xm:f>
              </x14:cfvo>
              <x14:cfvo type="num">
                <xm:f>2</xm:f>
              </x14:cfvo>
              <x14:cfIcon iconSet="NoIcons" iconId="0"/>
              <x14:cfIcon iconSet="3TrafficLights1" iconId="2"/>
              <x14:cfIcon iconSet="3TrafficLights1" iconId="0"/>
            </x14:iconSet>
          </x14:cfRule>
          <xm:sqref>H62</xm:sqref>
        </x14:conditionalFormatting>
        <x14:conditionalFormatting xmlns:xm="http://schemas.microsoft.com/office/excel/2006/main">
          <x14:cfRule type="iconSet" priority="648" id="{4C32FEE8-C465-446C-846D-DA4185D24CF6}">
            <x14:iconSet showValue="0" custom="1">
              <x14:cfvo type="percent">
                <xm:f>0</xm:f>
              </x14:cfvo>
              <x14:cfvo type="num">
                <xm:f>1</xm:f>
              </x14:cfvo>
              <x14:cfvo type="num">
                <xm:f>2</xm:f>
              </x14:cfvo>
              <x14:cfIcon iconSet="NoIcons" iconId="0"/>
              <x14:cfIcon iconSet="3TrafficLights1" iconId="2"/>
              <x14:cfIcon iconSet="3TrafficLights1" iconId="0"/>
            </x14:iconSet>
          </x14:cfRule>
          <xm:sqref>J62</xm:sqref>
        </x14:conditionalFormatting>
        <x14:conditionalFormatting xmlns:xm="http://schemas.microsoft.com/office/excel/2006/main">
          <x14:cfRule type="iconSet" priority="644" id="{CFA35A38-80ED-4765-87AB-D6D0107251FA}">
            <x14:iconSet showValue="0" custom="1">
              <x14:cfvo type="percent">
                <xm:f>0</xm:f>
              </x14:cfvo>
              <x14:cfvo type="num">
                <xm:f>1</xm:f>
              </x14:cfvo>
              <x14:cfvo type="num">
                <xm:f>2</xm:f>
              </x14:cfvo>
              <x14:cfIcon iconSet="NoIcons" iconId="0"/>
              <x14:cfIcon iconSet="3TrafficLights1" iconId="2"/>
              <x14:cfIcon iconSet="3TrafficLights1" iconId="0"/>
            </x14:iconSet>
          </x14:cfRule>
          <xm:sqref>F63</xm:sqref>
        </x14:conditionalFormatting>
        <x14:conditionalFormatting xmlns:xm="http://schemas.microsoft.com/office/excel/2006/main">
          <x14:cfRule type="iconSet" priority="640" id="{3C0D15F1-EADC-405B-BC1B-9D94DD255136}">
            <x14:iconSet showValue="0" custom="1">
              <x14:cfvo type="percent">
                <xm:f>0</xm:f>
              </x14:cfvo>
              <x14:cfvo type="num">
                <xm:f>1</xm:f>
              </x14:cfvo>
              <x14:cfvo type="num">
                <xm:f>2</xm:f>
              </x14:cfvo>
              <x14:cfIcon iconSet="NoIcons" iconId="0"/>
              <x14:cfIcon iconSet="3TrafficLights1" iconId="2"/>
              <x14:cfIcon iconSet="3TrafficLights1" iconId="0"/>
            </x14:iconSet>
          </x14:cfRule>
          <xm:sqref>H63</xm:sqref>
        </x14:conditionalFormatting>
        <x14:conditionalFormatting xmlns:xm="http://schemas.microsoft.com/office/excel/2006/main">
          <x14:cfRule type="iconSet" priority="636" id="{503B5ECD-FEC9-4A5C-BC3C-361246EE28E0}">
            <x14:iconSet showValue="0" custom="1">
              <x14:cfvo type="percent">
                <xm:f>0</xm:f>
              </x14:cfvo>
              <x14:cfvo type="num">
                <xm:f>1</xm:f>
              </x14:cfvo>
              <x14:cfvo type="num">
                <xm:f>2</xm:f>
              </x14:cfvo>
              <x14:cfIcon iconSet="NoIcons" iconId="0"/>
              <x14:cfIcon iconSet="3TrafficLights1" iconId="2"/>
              <x14:cfIcon iconSet="3TrafficLights1" iconId="0"/>
            </x14:iconSet>
          </x14:cfRule>
          <xm:sqref>J63</xm:sqref>
        </x14:conditionalFormatting>
        <x14:conditionalFormatting xmlns:xm="http://schemas.microsoft.com/office/excel/2006/main">
          <x14:cfRule type="iconSet" priority="632" id="{D5773550-5B5D-4B92-9E53-ECB8303BA2B6}">
            <x14:iconSet showValue="0" custom="1">
              <x14:cfvo type="percent">
                <xm:f>0</xm:f>
              </x14:cfvo>
              <x14:cfvo type="num">
                <xm:f>1</xm:f>
              </x14:cfvo>
              <x14:cfvo type="num">
                <xm:f>2</xm:f>
              </x14:cfvo>
              <x14:cfIcon iconSet="NoIcons" iconId="0"/>
              <x14:cfIcon iconSet="3TrafficLights1" iconId="2"/>
              <x14:cfIcon iconSet="3TrafficLights1" iconId="0"/>
            </x14:iconSet>
          </x14:cfRule>
          <xm:sqref>F64</xm:sqref>
        </x14:conditionalFormatting>
        <x14:conditionalFormatting xmlns:xm="http://schemas.microsoft.com/office/excel/2006/main">
          <x14:cfRule type="iconSet" priority="628" id="{855C803B-FB68-45EF-81D1-11F923FE5154}">
            <x14:iconSet showValue="0" custom="1">
              <x14:cfvo type="percent">
                <xm:f>0</xm:f>
              </x14:cfvo>
              <x14:cfvo type="num">
                <xm:f>1</xm:f>
              </x14:cfvo>
              <x14:cfvo type="num">
                <xm:f>2</xm:f>
              </x14:cfvo>
              <x14:cfIcon iconSet="NoIcons" iconId="0"/>
              <x14:cfIcon iconSet="3TrafficLights1" iconId="2"/>
              <x14:cfIcon iconSet="3TrafficLights1" iconId="0"/>
            </x14:iconSet>
          </x14:cfRule>
          <xm:sqref>H64</xm:sqref>
        </x14:conditionalFormatting>
        <x14:conditionalFormatting xmlns:xm="http://schemas.microsoft.com/office/excel/2006/main">
          <x14:cfRule type="iconSet" priority="624" id="{24C92925-4E6A-4E1C-BE2D-E8F37C44DE8A}">
            <x14:iconSet showValue="0" custom="1">
              <x14:cfvo type="percent">
                <xm:f>0</xm:f>
              </x14:cfvo>
              <x14:cfvo type="num">
                <xm:f>1</xm:f>
              </x14:cfvo>
              <x14:cfvo type="num">
                <xm:f>2</xm:f>
              </x14:cfvo>
              <x14:cfIcon iconSet="NoIcons" iconId="0"/>
              <x14:cfIcon iconSet="3TrafficLights1" iconId="2"/>
              <x14:cfIcon iconSet="3TrafficLights1" iconId="0"/>
            </x14:iconSet>
          </x14:cfRule>
          <xm:sqref>J64</xm:sqref>
        </x14:conditionalFormatting>
        <x14:conditionalFormatting xmlns:xm="http://schemas.microsoft.com/office/excel/2006/main">
          <x14:cfRule type="iconSet" priority="620" id="{926C0411-FD56-445C-88C4-FD5607AF9A7F}">
            <x14:iconSet showValue="0" custom="1">
              <x14:cfvo type="percent">
                <xm:f>0</xm:f>
              </x14:cfvo>
              <x14:cfvo type="num">
                <xm:f>1</xm:f>
              </x14:cfvo>
              <x14:cfvo type="num">
                <xm:f>2</xm:f>
              </x14:cfvo>
              <x14:cfIcon iconSet="NoIcons" iconId="0"/>
              <x14:cfIcon iconSet="3TrafficLights1" iconId="2"/>
              <x14:cfIcon iconSet="3TrafficLights1" iconId="0"/>
            </x14:iconSet>
          </x14:cfRule>
          <xm:sqref>F65</xm:sqref>
        </x14:conditionalFormatting>
        <x14:conditionalFormatting xmlns:xm="http://schemas.microsoft.com/office/excel/2006/main">
          <x14:cfRule type="iconSet" priority="616" id="{FE54CE98-A7F1-4670-9DA6-EF4E9510ED14}">
            <x14:iconSet showValue="0" custom="1">
              <x14:cfvo type="percent">
                <xm:f>0</xm:f>
              </x14:cfvo>
              <x14:cfvo type="num">
                <xm:f>1</xm:f>
              </x14:cfvo>
              <x14:cfvo type="num">
                <xm:f>2</xm:f>
              </x14:cfvo>
              <x14:cfIcon iconSet="NoIcons" iconId="0"/>
              <x14:cfIcon iconSet="3TrafficLights1" iconId="2"/>
              <x14:cfIcon iconSet="3TrafficLights1" iconId="0"/>
            </x14:iconSet>
          </x14:cfRule>
          <xm:sqref>H65</xm:sqref>
        </x14:conditionalFormatting>
        <x14:conditionalFormatting xmlns:xm="http://schemas.microsoft.com/office/excel/2006/main">
          <x14:cfRule type="iconSet" priority="612" id="{C7103D02-15C4-4816-ACF5-44F6EAC2E7E5}">
            <x14:iconSet showValue="0" custom="1">
              <x14:cfvo type="percent">
                <xm:f>0</xm:f>
              </x14:cfvo>
              <x14:cfvo type="num">
                <xm:f>1</xm:f>
              </x14:cfvo>
              <x14:cfvo type="num">
                <xm:f>2</xm:f>
              </x14:cfvo>
              <x14:cfIcon iconSet="NoIcons" iconId="0"/>
              <x14:cfIcon iconSet="3TrafficLights1" iconId="2"/>
              <x14:cfIcon iconSet="3TrafficLights1" iconId="0"/>
            </x14:iconSet>
          </x14:cfRule>
          <xm:sqref>J65:J66</xm:sqref>
        </x14:conditionalFormatting>
        <x14:conditionalFormatting xmlns:xm="http://schemas.microsoft.com/office/excel/2006/main">
          <x14:cfRule type="iconSet" priority="604" id="{0C7D51AE-8745-4F0D-B278-9C8CECD04E53}">
            <x14:iconSet showValue="0" custom="1">
              <x14:cfvo type="percent">
                <xm:f>0</xm:f>
              </x14:cfvo>
              <x14:cfvo type="num">
                <xm:f>1</xm:f>
              </x14:cfvo>
              <x14:cfvo type="num">
                <xm:f>2</xm:f>
              </x14:cfvo>
              <x14:cfIcon iconSet="NoIcons" iconId="0"/>
              <x14:cfIcon iconSet="3TrafficLights1" iconId="2"/>
              <x14:cfIcon iconSet="3TrafficLights1" iconId="0"/>
            </x14:iconSet>
          </x14:cfRule>
          <xm:sqref>H68:H69</xm:sqref>
        </x14:conditionalFormatting>
        <x14:conditionalFormatting xmlns:xm="http://schemas.microsoft.com/office/excel/2006/main">
          <x14:cfRule type="iconSet" priority="600" id="{F0F3CC76-4F7B-4FF2-9374-D44A9261B3C2}">
            <x14:iconSet showValue="0" custom="1">
              <x14:cfvo type="percent">
                <xm:f>0</xm:f>
              </x14:cfvo>
              <x14:cfvo type="num">
                <xm:f>1</xm:f>
              </x14:cfvo>
              <x14:cfvo type="num">
                <xm:f>2</xm:f>
              </x14:cfvo>
              <x14:cfIcon iconSet="NoIcons" iconId="0"/>
              <x14:cfIcon iconSet="3TrafficLights1" iconId="2"/>
              <x14:cfIcon iconSet="3TrafficLights1" iconId="0"/>
            </x14:iconSet>
          </x14:cfRule>
          <xm:sqref>J68:J69</xm:sqref>
        </x14:conditionalFormatting>
        <x14:conditionalFormatting xmlns:xm="http://schemas.microsoft.com/office/excel/2006/main">
          <x14:cfRule type="iconSet" priority="596" id="{3ACB6E03-FFEC-4C19-89D4-CFF872708DA4}">
            <x14:iconSet showValue="0" custom="1">
              <x14:cfvo type="percent">
                <xm:f>0</xm:f>
              </x14:cfvo>
              <x14:cfvo type="num">
                <xm:f>1</xm:f>
              </x14:cfvo>
              <x14:cfvo type="num">
                <xm:f>2</xm:f>
              </x14:cfvo>
              <x14:cfIcon iconSet="NoIcons" iconId="0"/>
              <x14:cfIcon iconSet="3TrafficLights1" iconId="2"/>
              <x14:cfIcon iconSet="3TrafficLights1" iconId="0"/>
            </x14:iconSet>
          </x14:cfRule>
          <xm:sqref>F68:F70</xm:sqref>
        </x14:conditionalFormatting>
        <x14:conditionalFormatting xmlns:xm="http://schemas.microsoft.com/office/excel/2006/main">
          <x14:cfRule type="iconSet" priority="592" id="{2D815194-EA89-4EBD-B152-31E02FDA30CC}">
            <x14:iconSet showValue="0" custom="1">
              <x14:cfvo type="percent">
                <xm:f>0</xm:f>
              </x14:cfvo>
              <x14:cfvo type="num">
                <xm:f>1</xm:f>
              </x14:cfvo>
              <x14:cfvo type="num">
                <xm:f>2</xm:f>
              </x14:cfvo>
              <x14:cfIcon iconSet="NoIcons" iconId="0"/>
              <x14:cfIcon iconSet="3TrafficLights1" iconId="2"/>
              <x14:cfIcon iconSet="3TrafficLights1" iconId="0"/>
            </x14:iconSet>
          </x14:cfRule>
          <xm:sqref>H70</xm:sqref>
        </x14:conditionalFormatting>
        <x14:conditionalFormatting xmlns:xm="http://schemas.microsoft.com/office/excel/2006/main">
          <x14:cfRule type="iconSet" priority="588" id="{F46E5866-11B8-44D3-B977-B86294D68850}">
            <x14:iconSet showValue="0" custom="1">
              <x14:cfvo type="percent">
                <xm:f>0</xm:f>
              </x14:cfvo>
              <x14:cfvo type="num">
                <xm:f>1</xm:f>
              </x14:cfvo>
              <x14:cfvo type="num">
                <xm:f>2</xm:f>
              </x14:cfvo>
              <x14:cfIcon iconSet="NoIcons" iconId="0"/>
              <x14:cfIcon iconSet="3TrafficLights1" iconId="2"/>
              <x14:cfIcon iconSet="3TrafficLights1" iconId="0"/>
            </x14:iconSet>
          </x14:cfRule>
          <xm:sqref>J70</xm:sqref>
        </x14:conditionalFormatting>
        <x14:conditionalFormatting xmlns:xm="http://schemas.microsoft.com/office/excel/2006/main">
          <x14:cfRule type="iconSet" priority="584" id="{F65E48C6-8C50-4FED-97CE-7F7CFCA8A3FE}">
            <x14:iconSet showValue="0" custom="1">
              <x14:cfvo type="percent">
                <xm:f>0</xm:f>
              </x14:cfvo>
              <x14:cfvo type="num">
                <xm:f>1</xm:f>
              </x14:cfvo>
              <x14:cfvo type="num">
                <xm:f>2</xm:f>
              </x14:cfvo>
              <x14:cfIcon iconSet="NoIcons" iconId="0"/>
              <x14:cfIcon iconSet="3TrafficLights1" iconId="2"/>
              <x14:cfIcon iconSet="3TrafficLights1" iconId="0"/>
            </x14:iconSet>
          </x14:cfRule>
          <xm:sqref>F71</xm:sqref>
        </x14:conditionalFormatting>
        <x14:conditionalFormatting xmlns:xm="http://schemas.microsoft.com/office/excel/2006/main">
          <x14:cfRule type="iconSet" priority="580" id="{FE963C5E-6045-45AF-BA4D-4617B9BE4011}">
            <x14:iconSet showValue="0" custom="1">
              <x14:cfvo type="percent">
                <xm:f>0</xm:f>
              </x14:cfvo>
              <x14:cfvo type="num">
                <xm:f>1</xm:f>
              </x14:cfvo>
              <x14:cfvo type="num">
                <xm:f>2</xm:f>
              </x14:cfvo>
              <x14:cfIcon iconSet="NoIcons" iconId="0"/>
              <x14:cfIcon iconSet="3TrafficLights1" iconId="2"/>
              <x14:cfIcon iconSet="3TrafficLights1" iconId="0"/>
            </x14:iconSet>
          </x14:cfRule>
          <xm:sqref>H71</xm:sqref>
        </x14:conditionalFormatting>
        <x14:conditionalFormatting xmlns:xm="http://schemas.microsoft.com/office/excel/2006/main">
          <x14:cfRule type="iconSet" priority="576" id="{18E52487-F4A7-4635-A18E-C7B9F9C1BBB5}">
            <x14:iconSet showValue="0" custom="1">
              <x14:cfvo type="percent">
                <xm:f>0</xm:f>
              </x14:cfvo>
              <x14:cfvo type="num">
                <xm:f>1</xm:f>
              </x14:cfvo>
              <x14:cfvo type="num">
                <xm:f>2</xm:f>
              </x14:cfvo>
              <x14:cfIcon iconSet="NoIcons" iconId="0"/>
              <x14:cfIcon iconSet="3TrafficLights1" iconId="2"/>
              <x14:cfIcon iconSet="3TrafficLights1" iconId="0"/>
            </x14:iconSet>
          </x14:cfRule>
          <xm:sqref>J71</xm:sqref>
        </x14:conditionalFormatting>
        <x14:conditionalFormatting xmlns:xm="http://schemas.microsoft.com/office/excel/2006/main">
          <x14:cfRule type="iconSet" priority="572" id="{98758C36-62AD-4DA0-9323-0FAC3C67617C}">
            <x14:iconSet showValue="0" custom="1">
              <x14:cfvo type="percent">
                <xm:f>0</xm:f>
              </x14:cfvo>
              <x14:cfvo type="num">
                <xm:f>1</xm:f>
              </x14:cfvo>
              <x14:cfvo type="num">
                <xm:f>2</xm:f>
              </x14:cfvo>
              <x14:cfIcon iconSet="NoIcons" iconId="0"/>
              <x14:cfIcon iconSet="3TrafficLights1" iconId="2"/>
              <x14:cfIcon iconSet="3TrafficLights1" iconId="0"/>
            </x14:iconSet>
          </x14:cfRule>
          <xm:sqref>F72</xm:sqref>
        </x14:conditionalFormatting>
        <x14:conditionalFormatting xmlns:xm="http://schemas.microsoft.com/office/excel/2006/main">
          <x14:cfRule type="iconSet" priority="548" id="{94609CE1-3138-45EE-A288-2D8BE8A55AD0}">
            <x14:iconSet showValue="0" custom="1">
              <x14:cfvo type="percent">
                <xm:f>0</xm:f>
              </x14:cfvo>
              <x14:cfvo type="num">
                <xm:f>1</xm:f>
              </x14:cfvo>
              <x14:cfvo type="num">
                <xm:f>2</xm:f>
              </x14:cfvo>
              <x14:cfIcon iconSet="NoIcons" iconId="0"/>
              <x14:cfIcon iconSet="3TrafficLights1" iconId="2"/>
              <x14:cfIcon iconSet="3TrafficLights1" iconId="0"/>
            </x14:iconSet>
          </x14:cfRule>
          <xm:sqref>F74</xm:sqref>
        </x14:conditionalFormatting>
        <x14:conditionalFormatting xmlns:xm="http://schemas.microsoft.com/office/excel/2006/main">
          <x14:cfRule type="iconSet" priority="544" id="{21E62E12-62A1-48F2-A6D7-33E6BD7A37EA}">
            <x14:iconSet showValue="0" custom="1">
              <x14:cfvo type="percent">
                <xm:f>0</xm:f>
              </x14:cfvo>
              <x14:cfvo type="num">
                <xm:f>1</xm:f>
              </x14:cfvo>
              <x14:cfvo type="num">
                <xm:f>2</xm:f>
              </x14:cfvo>
              <x14:cfIcon iconSet="NoIcons" iconId="0"/>
              <x14:cfIcon iconSet="3TrafficLights1" iconId="2"/>
              <x14:cfIcon iconSet="3TrafficLights1" iconId="0"/>
            </x14:iconSet>
          </x14:cfRule>
          <xm:sqref>H74</xm:sqref>
        </x14:conditionalFormatting>
        <x14:conditionalFormatting xmlns:xm="http://schemas.microsoft.com/office/excel/2006/main">
          <x14:cfRule type="iconSet" priority="540" id="{EFB479E3-89FD-473C-BE12-ADB021D07703}">
            <x14:iconSet showValue="0" custom="1">
              <x14:cfvo type="percent">
                <xm:f>0</xm:f>
              </x14:cfvo>
              <x14:cfvo type="num">
                <xm:f>1</xm:f>
              </x14:cfvo>
              <x14:cfvo type="num">
                <xm:f>2</xm:f>
              </x14:cfvo>
              <x14:cfIcon iconSet="NoIcons" iconId="0"/>
              <x14:cfIcon iconSet="3TrafficLights1" iconId="2"/>
              <x14:cfIcon iconSet="3TrafficLights1" iconId="0"/>
            </x14:iconSet>
          </x14:cfRule>
          <xm:sqref>J74</xm:sqref>
        </x14:conditionalFormatting>
        <x14:conditionalFormatting xmlns:xm="http://schemas.microsoft.com/office/excel/2006/main">
          <x14:cfRule type="iconSet" priority="536" id="{097841C5-02F6-4DFF-96F2-F231B6105FE5}">
            <x14:iconSet showValue="0" custom="1">
              <x14:cfvo type="percent">
                <xm:f>0</xm:f>
              </x14:cfvo>
              <x14:cfvo type="num">
                <xm:f>1</xm:f>
              </x14:cfvo>
              <x14:cfvo type="num">
                <xm:f>2</xm:f>
              </x14:cfvo>
              <x14:cfIcon iconSet="NoIcons" iconId="0"/>
              <x14:cfIcon iconSet="3TrafficLights1" iconId="2"/>
              <x14:cfIcon iconSet="3TrafficLights1" iconId="0"/>
            </x14:iconSet>
          </x14:cfRule>
          <xm:sqref>F75</xm:sqref>
        </x14:conditionalFormatting>
        <x14:conditionalFormatting xmlns:xm="http://schemas.microsoft.com/office/excel/2006/main">
          <x14:cfRule type="iconSet" priority="532" id="{142E1F4C-1E37-4F53-8EEF-C7C00D809F53}">
            <x14:iconSet showValue="0" custom="1">
              <x14:cfvo type="percent">
                <xm:f>0</xm:f>
              </x14:cfvo>
              <x14:cfvo type="num">
                <xm:f>1</xm:f>
              </x14:cfvo>
              <x14:cfvo type="num">
                <xm:f>2</xm:f>
              </x14:cfvo>
              <x14:cfIcon iconSet="NoIcons" iconId="0"/>
              <x14:cfIcon iconSet="3TrafficLights1" iconId="2"/>
              <x14:cfIcon iconSet="3TrafficLights1" iconId="0"/>
            </x14:iconSet>
          </x14:cfRule>
          <xm:sqref>H75</xm:sqref>
        </x14:conditionalFormatting>
        <x14:conditionalFormatting xmlns:xm="http://schemas.microsoft.com/office/excel/2006/main">
          <x14:cfRule type="iconSet" priority="528" id="{0B08AF7D-2E0B-4516-B278-771C291EDE49}">
            <x14:iconSet showValue="0" custom="1">
              <x14:cfvo type="percent">
                <xm:f>0</xm:f>
              </x14:cfvo>
              <x14:cfvo type="num">
                <xm:f>1</xm:f>
              </x14:cfvo>
              <x14:cfvo type="num">
                <xm:f>2</xm:f>
              </x14:cfvo>
              <x14:cfIcon iconSet="NoIcons" iconId="0"/>
              <x14:cfIcon iconSet="3TrafficLights1" iconId="2"/>
              <x14:cfIcon iconSet="3TrafficLights1" iconId="0"/>
            </x14:iconSet>
          </x14:cfRule>
          <xm:sqref>J75</xm:sqref>
        </x14:conditionalFormatting>
        <x14:conditionalFormatting xmlns:xm="http://schemas.microsoft.com/office/excel/2006/main">
          <x14:cfRule type="iconSet" priority="524" id="{B1E9B3CE-560B-4CB4-8A5B-7C982661D35C}">
            <x14:iconSet showValue="0" custom="1">
              <x14:cfvo type="percent">
                <xm:f>0</xm:f>
              </x14:cfvo>
              <x14:cfvo type="num">
                <xm:f>1</xm:f>
              </x14:cfvo>
              <x14:cfvo type="num">
                <xm:f>2</xm:f>
              </x14:cfvo>
              <x14:cfIcon iconSet="NoIcons" iconId="0"/>
              <x14:cfIcon iconSet="3TrafficLights1" iconId="2"/>
              <x14:cfIcon iconSet="3TrafficLights1" iconId="0"/>
            </x14:iconSet>
          </x14:cfRule>
          <xm:sqref>F77</xm:sqref>
        </x14:conditionalFormatting>
        <x14:conditionalFormatting xmlns:xm="http://schemas.microsoft.com/office/excel/2006/main">
          <x14:cfRule type="iconSet" priority="520" id="{43E78AE5-144D-41C0-8814-07C39B6BBE24}">
            <x14:iconSet showValue="0" custom="1">
              <x14:cfvo type="percent">
                <xm:f>0</xm:f>
              </x14:cfvo>
              <x14:cfvo type="num">
                <xm:f>1</xm:f>
              </x14:cfvo>
              <x14:cfvo type="num">
                <xm:f>2</xm:f>
              </x14:cfvo>
              <x14:cfIcon iconSet="NoIcons" iconId="0"/>
              <x14:cfIcon iconSet="3TrafficLights1" iconId="2"/>
              <x14:cfIcon iconSet="3TrafficLights1" iconId="0"/>
            </x14:iconSet>
          </x14:cfRule>
          <xm:sqref>H77</xm:sqref>
        </x14:conditionalFormatting>
        <x14:conditionalFormatting xmlns:xm="http://schemas.microsoft.com/office/excel/2006/main">
          <x14:cfRule type="iconSet" priority="516" id="{5A2C25DE-776A-4C1F-B4AC-D8B4682DEE70}">
            <x14:iconSet showValue="0" custom="1">
              <x14:cfvo type="percent">
                <xm:f>0</xm:f>
              </x14:cfvo>
              <x14:cfvo type="num">
                <xm:f>1</xm:f>
              </x14:cfvo>
              <x14:cfvo type="num">
                <xm:f>2</xm:f>
              </x14:cfvo>
              <x14:cfIcon iconSet="NoIcons" iconId="0"/>
              <x14:cfIcon iconSet="3TrafficLights1" iconId="2"/>
              <x14:cfIcon iconSet="3TrafficLights1" iconId="0"/>
            </x14:iconSet>
          </x14:cfRule>
          <xm:sqref>J77</xm:sqref>
        </x14:conditionalFormatting>
        <x14:conditionalFormatting xmlns:xm="http://schemas.microsoft.com/office/excel/2006/main">
          <x14:cfRule type="iconSet" priority="512" id="{9102B29B-298F-4417-98E3-529A1AC18923}">
            <x14:iconSet showValue="0" custom="1">
              <x14:cfvo type="percent">
                <xm:f>0</xm:f>
              </x14:cfvo>
              <x14:cfvo type="num">
                <xm:f>1</xm:f>
              </x14:cfvo>
              <x14:cfvo type="num">
                <xm:f>2</xm:f>
              </x14:cfvo>
              <x14:cfIcon iconSet="NoIcons" iconId="0"/>
              <x14:cfIcon iconSet="3TrafficLights1" iconId="2"/>
              <x14:cfIcon iconSet="3TrafficLights1" iconId="0"/>
            </x14:iconSet>
          </x14:cfRule>
          <xm:sqref>F78</xm:sqref>
        </x14:conditionalFormatting>
        <x14:conditionalFormatting xmlns:xm="http://schemas.microsoft.com/office/excel/2006/main">
          <x14:cfRule type="iconSet" priority="508" id="{444A8E5A-A481-4C66-B55A-C1E35F9B545E}">
            <x14:iconSet showValue="0" custom="1">
              <x14:cfvo type="percent">
                <xm:f>0</xm:f>
              </x14:cfvo>
              <x14:cfvo type="num">
                <xm:f>1</xm:f>
              </x14:cfvo>
              <x14:cfvo type="num">
                <xm:f>2</xm:f>
              </x14:cfvo>
              <x14:cfIcon iconSet="NoIcons" iconId="0"/>
              <x14:cfIcon iconSet="3TrafficLights1" iconId="2"/>
              <x14:cfIcon iconSet="3TrafficLights1" iconId="0"/>
            </x14:iconSet>
          </x14:cfRule>
          <xm:sqref>H78</xm:sqref>
        </x14:conditionalFormatting>
        <x14:conditionalFormatting xmlns:xm="http://schemas.microsoft.com/office/excel/2006/main">
          <x14:cfRule type="iconSet" priority="504" id="{7F9FBE81-D02A-4DDF-A06F-16BC0AD800F5}">
            <x14:iconSet showValue="0" custom="1">
              <x14:cfvo type="percent">
                <xm:f>0</xm:f>
              </x14:cfvo>
              <x14:cfvo type="num">
                <xm:f>1</xm:f>
              </x14:cfvo>
              <x14:cfvo type="num">
                <xm:f>2</xm:f>
              </x14:cfvo>
              <x14:cfIcon iconSet="NoIcons" iconId="0"/>
              <x14:cfIcon iconSet="3TrafficLights1" iconId="2"/>
              <x14:cfIcon iconSet="3TrafficLights1" iconId="0"/>
            </x14:iconSet>
          </x14:cfRule>
          <xm:sqref>J78</xm:sqref>
        </x14:conditionalFormatting>
        <x14:conditionalFormatting xmlns:xm="http://schemas.microsoft.com/office/excel/2006/main">
          <x14:cfRule type="iconSet" priority="500" id="{F8AD4A5E-8D57-4D5D-BB56-7BC5ED98CA97}">
            <x14:iconSet showValue="0" custom="1">
              <x14:cfvo type="percent">
                <xm:f>0</xm:f>
              </x14:cfvo>
              <x14:cfvo type="num">
                <xm:f>1</xm:f>
              </x14:cfvo>
              <x14:cfvo type="num">
                <xm:f>2</xm:f>
              </x14:cfvo>
              <x14:cfIcon iconSet="NoIcons" iconId="0"/>
              <x14:cfIcon iconSet="3TrafficLights1" iconId="2"/>
              <x14:cfIcon iconSet="3TrafficLights1" iconId="0"/>
            </x14:iconSet>
          </x14:cfRule>
          <xm:sqref>F79</xm:sqref>
        </x14:conditionalFormatting>
        <x14:conditionalFormatting xmlns:xm="http://schemas.microsoft.com/office/excel/2006/main">
          <x14:cfRule type="iconSet" priority="496" id="{FF321CD2-9F17-4FD2-81FE-F213ACF90F63}">
            <x14:iconSet showValue="0" custom="1">
              <x14:cfvo type="percent">
                <xm:f>0</xm:f>
              </x14:cfvo>
              <x14:cfvo type="num">
                <xm:f>1</xm:f>
              </x14:cfvo>
              <x14:cfvo type="num">
                <xm:f>2</xm:f>
              </x14:cfvo>
              <x14:cfIcon iconSet="NoIcons" iconId="0"/>
              <x14:cfIcon iconSet="3TrafficLights1" iconId="2"/>
              <x14:cfIcon iconSet="3TrafficLights1" iconId="0"/>
            </x14:iconSet>
          </x14:cfRule>
          <xm:sqref>H79</xm:sqref>
        </x14:conditionalFormatting>
        <x14:conditionalFormatting xmlns:xm="http://schemas.microsoft.com/office/excel/2006/main">
          <x14:cfRule type="iconSet" priority="492" id="{0059CEB0-30D0-481F-BD00-BC05443BEBAE}">
            <x14:iconSet showValue="0" custom="1">
              <x14:cfvo type="percent">
                <xm:f>0</xm:f>
              </x14:cfvo>
              <x14:cfvo type="num">
                <xm:f>1</xm:f>
              </x14:cfvo>
              <x14:cfvo type="num">
                <xm:f>2</xm:f>
              </x14:cfvo>
              <x14:cfIcon iconSet="NoIcons" iconId="0"/>
              <x14:cfIcon iconSet="3TrafficLights1" iconId="2"/>
              <x14:cfIcon iconSet="3TrafficLights1" iconId="0"/>
            </x14:iconSet>
          </x14:cfRule>
          <xm:sqref>J79</xm:sqref>
        </x14:conditionalFormatting>
        <x14:conditionalFormatting xmlns:xm="http://schemas.microsoft.com/office/excel/2006/main">
          <x14:cfRule type="iconSet" priority="476" id="{C251F568-38EC-4E8B-B03B-0AD4B0DBE38A}">
            <x14:iconSet showValue="0" custom="1">
              <x14:cfvo type="percent">
                <xm:f>0</xm:f>
              </x14:cfvo>
              <x14:cfvo type="num">
                <xm:f>1</xm:f>
              </x14:cfvo>
              <x14:cfvo type="num">
                <xm:f>2</xm:f>
              </x14:cfvo>
              <x14:cfIcon iconSet="NoIcons" iconId="0"/>
              <x14:cfIcon iconSet="3TrafficLights1" iconId="2"/>
              <x14:cfIcon iconSet="3TrafficLights1" iconId="0"/>
            </x14:iconSet>
          </x14:cfRule>
          <xm:sqref>F84</xm:sqref>
        </x14:conditionalFormatting>
        <x14:conditionalFormatting xmlns:xm="http://schemas.microsoft.com/office/excel/2006/main">
          <x14:cfRule type="iconSet" priority="472" id="{08BC4DA2-02A8-4972-B44E-2B10E82377B9}">
            <x14:iconSet showValue="0" custom="1">
              <x14:cfvo type="percent">
                <xm:f>0</xm:f>
              </x14:cfvo>
              <x14:cfvo type="num">
                <xm:f>1</xm:f>
              </x14:cfvo>
              <x14:cfvo type="num">
                <xm:f>2</xm:f>
              </x14:cfvo>
              <x14:cfIcon iconSet="NoIcons" iconId="0"/>
              <x14:cfIcon iconSet="3TrafficLights1" iconId="2"/>
              <x14:cfIcon iconSet="3TrafficLights1" iconId="0"/>
            </x14:iconSet>
          </x14:cfRule>
          <xm:sqref>H84</xm:sqref>
        </x14:conditionalFormatting>
        <x14:conditionalFormatting xmlns:xm="http://schemas.microsoft.com/office/excel/2006/main">
          <x14:cfRule type="iconSet" priority="468" id="{DDAE47EF-8DD8-4C3D-BBFA-E5264544853C}">
            <x14:iconSet showValue="0" custom="1">
              <x14:cfvo type="percent">
                <xm:f>0</xm:f>
              </x14:cfvo>
              <x14:cfvo type="num">
                <xm:f>1</xm:f>
              </x14:cfvo>
              <x14:cfvo type="num">
                <xm:f>2</xm:f>
              </x14:cfvo>
              <x14:cfIcon iconSet="NoIcons" iconId="0"/>
              <x14:cfIcon iconSet="3TrafficLights1" iconId="2"/>
              <x14:cfIcon iconSet="3TrafficLights1" iconId="0"/>
            </x14:iconSet>
          </x14:cfRule>
          <xm:sqref>J84</xm:sqref>
        </x14:conditionalFormatting>
        <x14:conditionalFormatting xmlns:xm="http://schemas.microsoft.com/office/excel/2006/main">
          <x14:cfRule type="iconSet" priority="460" id="{543BAF27-771D-4FBD-935A-27FAF44CAF7D}">
            <x14:iconSet showValue="0" custom="1">
              <x14:cfvo type="percent">
                <xm:f>0</xm:f>
              </x14:cfvo>
              <x14:cfvo type="num">
                <xm:f>1</xm:f>
              </x14:cfvo>
              <x14:cfvo type="num">
                <xm:f>2</xm:f>
              </x14:cfvo>
              <x14:cfIcon iconSet="NoIcons" iconId="0"/>
              <x14:cfIcon iconSet="3TrafficLights1" iconId="2"/>
              <x14:cfIcon iconSet="3TrafficLights1" iconId="0"/>
            </x14:iconSet>
          </x14:cfRule>
          <xm:sqref>H85</xm:sqref>
        </x14:conditionalFormatting>
        <x14:conditionalFormatting xmlns:xm="http://schemas.microsoft.com/office/excel/2006/main">
          <x14:cfRule type="iconSet" priority="456" id="{E118BA50-580B-4A46-A561-D8B89C1B9AF3}">
            <x14:iconSet showValue="0" custom="1">
              <x14:cfvo type="percent">
                <xm:f>0</xm:f>
              </x14:cfvo>
              <x14:cfvo type="num">
                <xm:f>1</xm:f>
              </x14:cfvo>
              <x14:cfvo type="num">
                <xm:f>2</xm:f>
              </x14:cfvo>
              <x14:cfIcon iconSet="NoIcons" iconId="0"/>
              <x14:cfIcon iconSet="3TrafficLights1" iconId="2"/>
              <x14:cfIcon iconSet="3TrafficLights1" iconId="0"/>
            </x14:iconSet>
          </x14:cfRule>
          <xm:sqref>J85</xm:sqref>
        </x14:conditionalFormatting>
        <x14:conditionalFormatting xmlns:xm="http://schemas.microsoft.com/office/excel/2006/main">
          <x14:cfRule type="iconSet" priority="440" id="{61271589-BA23-4AD3-B739-A8DB1C2B9A7B}">
            <x14:iconSet showValue="0" custom="1">
              <x14:cfvo type="percent">
                <xm:f>0</xm:f>
              </x14:cfvo>
              <x14:cfvo type="num">
                <xm:f>1</xm:f>
              </x14:cfvo>
              <x14:cfvo type="num">
                <xm:f>2</xm:f>
              </x14:cfvo>
              <x14:cfIcon iconSet="NoIcons" iconId="0"/>
              <x14:cfIcon iconSet="3TrafficLights1" iconId="2"/>
              <x14:cfIcon iconSet="3TrafficLights1" iconId="0"/>
            </x14:iconSet>
          </x14:cfRule>
          <xm:sqref>F86</xm:sqref>
        </x14:conditionalFormatting>
        <x14:conditionalFormatting xmlns:xm="http://schemas.microsoft.com/office/excel/2006/main">
          <x14:cfRule type="iconSet" priority="436" id="{1191CFBE-B6E1-41FC-ACA5-9FE53CB6DE0B}">
            <x14:iconSet showValue="0" custom="1">
              <x14:cfvo type="percent">
                <xm:f>0</xm:f>
              </x14:cfvo>
              <x14:cfvo type="num">
                <xm:f>1</xm:f>
              </x14:cfvo>
              <x14:cfvo type="num">
                <xm:f>2</xm:f>
              </x14:cfvo>
              <x14:cfIcon iconSet="NoIcons" iconId="0"/>
              <x14:cfIcon iconSet="3TrafficLights1" iconId="2"/>
              <x14:cfIcon iconSet="3TrafficLights1" iconId="0"/>
            </x14:iconSet>
          </x14:cfRule>
          <xm:sqref>H86</xm:sqref>
        </x14:conditionalFormatting>
        <x14:conditionalFormatting xmlns:xm="http://schemas.microsoft.com/office/excel/2006/main">
          <x14:cfRule type="iconSet" priority="432" id="{61B5BADF-131F-47BD-8561-70224D5E7A9E}">
            <x14:iconSet showValue="0" custom="1">
              <x14:cfvo type="percent">
                <xm:f>0</xm:f>
              </x14:cfvo>
              <x14:cfvo type="num">
                <xm:f>1</xm:f>
              </x14:cfvo>
              <x14:cfvo type="num">
                <xm:f>2</xm:f>
              </x14:cfvo>
              <x14:cfIcon iconSet="NoIcons" iconId="0"/>
              <x14:cfIcon iconSet="3TrafficLights1" iconId="2"/>
              <x14:cfIcon iconSet="3TrafficLights1" iconId="0"/>
            </x14:iconSet>
          </x14:cfRule>
          <xm:sqref>J86</xm:sqref>
        </x14:conditionalFormatting>
        <x14:conditionalFormatting xmlns:xm="http://schemas.microsoft.com/office/excel/2006/main">
          <x14:cfRule type="iconSet" priority="408" id="{AF426A51-CAA8-449B-B096-044A1DA71533}">
            <x14:iconSet showValue="0" custom="1">
              <x14:cfvo type="percent">
                <xm:f>0</xm:f>
              </x14:cfvo>
              <x14:cfvo type="num">
                <xm:f>1</xm:f>
              </x14:cfvo>
              <x14:cfvo type="num">
                <xm:f>2</xm:f>
              </x14:cfvo>
              <x14:cfIcon iconSet="NoIcons" iconId="0"/>
              <x14:cfIcon iconSet="3TrafficLights1" iconId="2"/>
              <x14:cfIcon iconSet="3TrafficLights1" iconId="0"/>
            </x14:iconSet>
          </x14:cfRule>
          <xm:sqref>J87</xm:sqref>
        </x14:conditionalFormatting>
        <x14:conditionalFormatting xmlns:xm="http://schemas.microsoft.com/office/excel/2006/main">
          <x14:cfRule type="iconSet" priority="404" id="{6B13786D-3BDD-4DCA-80D7-488E6640B4EB}">
            <x14:iconSet showValue="0" custom="1">
              <x14:cfvo type="percent">
                <xm:f>0</xm:f>
              </x14:cfvo>
              <x14:cfvo type="num">
                <xm:f>1</xm:f>
              </x14:cfvo>
              <x14:cfvo type="num">
                <xm:f>2</xm:f>
              </x14:cfvo>
              <x14:cfIcon iconSet="NoIcons" iconId="0"/>
              <x14:cfIcon iconSet="3TrafficLights1" iconId="2"/>
              <x14:cfIcon iconSet="3TrafficLights1" iconId="0"/>
            </x14:iconSet>
          </x14:cfRule>
          <xm:sqref>F90</xm:sqref>
        </x14:conditionalFormatting>
        <x14:conditionalFormatting xmlns:xm="http://schemas.microsoft.com/office/excel/2006/main">
          <x14:cfRule type="iconSet" priority="400" id="{1E6C9E0B-D0C9-434B-A959-21F152642576}">
            <x14:iconSet showValue="0" custom="1">
              <x14:cfvo type="percent">
                <xm:f>0</xm:f>
              </x14:cfvo>
              <x14:cfvo type="num">
                <xm:f>1</xm:f>
              </x14:cfvo>
              <x14:cfvo type="num">
                <xm:f>2</xm:f>
              </x14:cfvo>
              <x14:cfIcon iconSet="NoIcons" iconId="0"/>
              <x14:cfIcon iconSet="3TrafficLights1" iconId="2"/>
              <x14:cfIcon iconSet="3TrafficLights1" iconId="0"/>
            </x14:iconSet>
          </x14:cfRule>
          <xm:sqref>H90</xm:sqref>
        </x14:conditionalFormatting>
        <x14:conditionalFormatting xmlns:xm="http://schemas.microsoft.com/office/excel/2006/main">
          <x14:cfRule type="iconSet" priority="396" id="{B41B6E23-240C-4BF6-A847-3D8411B28B24}">
            <x14:iconSet showValue="0" custom="1">
              <x14:cfvo type="percent">
                <xm:f>0</xm:f>
              </x14:cfvo>
              <x14:cfvo type="num">
                <xm:f>1</xm:f>
              </x14:cfvo>
              <x14:cfvo type="num">
                <xm:f>2</xm:f>
              </x14:cfvo>
              <x14:cfIcon iconSet="NoIcons" iconId="0"/>
              <x14:cfIcon iconSet="3TrafficLights1" iconId="2"/>
              <x14:cfIcon iconSet="3TrafficLights1" iconId="0"/>
            </x14:iconSet>
          </x14:cfRule>
          <xm:sqref>J90</xm:sqref>
        </x14:conditionalFormatting>
        <x14:conditionalFormatting xmlns:xm="http://schemas.microsoft.com/office/excel/2006/main">
          <x14:cfRule type="iconSet" priority="392" id="{40D8514B-D963-4D4E-A271-7F7A21D09212}">
            <x14:iconSet showValue="0" custom="1">
              <x14:cfvo type="percent">
                <xm:f>0</xm:f>
              </x14:cfvo>
              <x14:cfvo type="num">
                <xm:f>1</xm:f>
              </x14:cfvo>
              <x14:cfvo type="num">
                <xm:f>2</xm:f>
              </x14:cfvo>
              <x14:cfIcon iconSet="NoIcons" iconId="0"/>
              <x14:cfIcon iconSet="3TrafficLights1" iconId="2"/>
              <x14:cfIcon iconSet="3TrafficLights1" iconId="0"/>
            </x14:iconSet>
          </x14:cfRule>
          <xm:sqref>F91</xm:sqref>
        </x14:conditionalFormatting>
        <x14:conditionalFormatting xmlns:xm="http://schemas.microsoft.com/office/excel/2006/main">
          <x14:cfRule type="iconSet" priority="388" id="{87887EF2-FC82-44E1-8E00-49A9754A51EE}">
            <x14:iconSet showValue="0" custom="1">
              <x14:cfvo type="percent">
                <xm:f>0</xm:f>
              </x14:cfvo>
              <x14:cfvo type="num">
                <xm:f>1</xm:f>
              </x14:cfvo>
              <x14:cfvo type="num">
                <xm:f>2</xm:f>
              </x14:cfvo>
              <x14:cfIcon iconSet="NoIcons" iconId="0"/>
              <x14:cfIcon iconSet="3TrafficLights1" iconId="2"/>
              <x14:cfIcon iconSet="3TrafficLights1" iconId="0"/>
            </x14:iconSet>
          </x14:cfRule>
          <xm:sqref>H91</xm:sqref>
        </x14:conditionalFormatting>
        <x14:conditionalFormatting xmlns:xm="http://schemas.microsoft.com/office/excel/2006/main">
          <x14:cfRule type="iconSet" priority="384" id="{2D9E9E5A-11CA-4136-B50B-5E81713A87DF}">
            <x14:iconSet showValue="0" custom="1">
              <x14:cfvo type="percent">
                <xm:f>0</xm:f>
              </x14:cfvo>
              <x14:cfvo type="num">
                <xm:f>1</xm:f>
              </x14:cfvo>
              <x14:cfvo type="num">
                <xm:f>2</xm:f>
              </x14:cfvo>
              <x14:cfIcon iconSet="NoIcons" iconId="0"/>
              <x14:cfIcon iconSet="3TrafficLights1" iconId="2"/>
              <x14:cfIcon iconSet="3TrafficLights1" iconId="0"/>
            </x14:iconSet>
          </x14:cfRule>
          <xm:sqref>J91</xm:sqref>
        </x14:conditionalFormatting>
        <x14:conditionalFormatting xmlns:xm="http://schemas.microsoft.com/office/excel/2006/main">
          <x14:cfRule type="iconSet" priority="380" id="{93791025-108F-4092-A805-64CA80FFFD65}">
            <x14:iconSet showValue="0" custom="1">
              <x14:cfvo type="percent">
                <xm:f>0</xm:f>
              </x14:cfvo>
              <x14:cfvo type="num">
                <xm:f>1</xm:f>
              </x14:cfvo>
              <x14:cfvo type="num">
                <xm:f>2</xm:f>
              </x14:cfvo>
              <x14:cfIcon iconSet="NoIcons" iconId="0"/>
              <x14:cfIcon iconSet="3TrafficLights1" iconId="2"/>
              <x14:cfIcon iconSet="3TrafficLights1" iconId="0"/>
            </x14:iconSet>
          </x14:cfRule>
          <xm:sqref>F89</xm:sqref>
        </x14:conditionalFormatting>
        <x14:conditionalFormatting xmlns:xm="http://schemas.microsoft.com/office/excel/2006/main">
          <x14:cfRule type="iconSet" priority="376" id="{1D3E741B-8633-4917-9270-F74B22FBF667}">
            <x14:iconSet showValue="0" custom="1">
              <x14:cfvo type="percent">
                <xm:f>0</xm:f>
              </x14:cfvo>
              <x14:cfvo type="num">
                <xm:f>1</xm:f>
              </x14:cfvo>
              <x14:cfvo type="num">
                <xm:f>2</xm:f>
              </x14:cfvo>
              <x14:cfIcon iconSet="NoIcons" iconId="0"/>
              <x14:cfIcon iconSet="3TrafficLights1" iconId="2"/>
              <x14:cfIcon iconSet="3TrafficLights1" iconId="0"/>
            </x14:iconSet>
          </x14:cfRule>
          <xm:sqref>H89</xm:sqref>
        </x14:conditionalFormatting>
        <x14:conditionalFormatting xmlns:xm="http://schemas.microsoft.com/office/excel/2006/main">
          <x14:cfRule type="iconSet" priority="372" id="{3ECD20E4-CBBB-4255-8954-2A5D2757E729}">
            <x14:iconSet showValue="0" custom="1">
              <x14:cfvo type="percent">
                <xm:f>0</xm:f>
              </x14:cfvo>
              <x14:cfvo type="num">
                <xm:f>1</xm:f>
              </x14:cfvo>
              <x14:cfvo type="num">
                <xm:f>2</xm:f>
              </x14:cfvo>
              <x14:cfIcon iconSet="NoIcons" iconId="0"/>
              <x14:cfIcon iconSet="3TrafficLights1" iconId="2"/>
              <x14:cfIcon iconSet="3TrafficLights1" iconId="0"/>
            </x14:iconSet>
          </x14:cfRule>
          <xm:sqref>J89</xm:sqref>
        </x14:conditionalFormatting>
        <x14:conditionalFormatting xmlns:xm="http://schemas.microsoft.com/office/excel/2006/main">
          <x14:cfRule type="iconSet" priority="368" id="{4C42C79A-9F88-4D5C-B1E8-A1E3625F2EE0}">
            <x14:iconSet showValue="0" custom="1">
              <x14:cfvo type="percent">
                <xm:f>0</xm:f>
              </x14:cfvo>
              <x14:cfvo type="num">
                <xm:f>1</xm:f>
              </x14:cfvo>
              <x14:cfvo type="num">
                <xm:f>2</xm:f>
              </x14:cfvo>
              <x14:cfIcon iconSet="NoIcons" iconId="0"/>
              <x14:cfIcon iconSet="3TrafficLights1" iconId="2"/>
              <x14:cfIcon iconSet="3TrafficLights1" iconId="0"/>
            </x14:iconSet>
          </x14:cfRule>
          <xm:sqref>F92</xm:sqref>
        </x14:conditionalFormatting>
        <x14:conditionalFormatting xmlns:xm="http://schemas.microsoft.com/office/excel/2006/main">
          <x14:cfRule type="iconSet" priority="364" id="{47527639-3BA0-4362-A0E8-4223C7E3BEC9}">
            <x14:iconSet showValue="0" custom="1">
              <x14:cfvo type="percent">
                <xm:f>0</xm:f>
              </x14:cfvo>
              <x14:cfvo type="num">
                <xm:f>1</xm:f>
              </x14:cfvo>
              <x14:cfvo type="num">
                <xm:f>2</xm:f>
              </x14:cfvo>
              <x14:cfIcon iconSet="NoIcons" iconId="0"/>
              <x14:cfIcon iconSet="3TrafficLights1" iconId="2"/>
              <x14:cfIcon iconSet="3TrafficLights1" iconId="0"/>
            </x14:iconSet>
          </x14:cfRule>
          <xm:sqref>H92</xm:sqref>
        </x14:conditionalFormatting>
        <x14:conditionalFormatting xmlns:xm="http://schemas.microsoft.com/office/excel/2006/main">
          <x14:cfRule type="iconSet" priority="360" id="{64EF9663-C893-41E7-98E1-FC391DB63977}">
            <x14:iconSet showValue="0" custom="1">
              <x14:cfvo type="percent">
                <xm:f>0</xm:f>
              </x14:cfvo>
              <x14:cfvo type="num">
                <xm:f>1</xm:f>
              </x14:cfvo>
              <x14:cfvo type="num">
                <xm:f>2</xm:f>
              </x14:cfvo>
              <x14:cfIcon iconSet="NoIcons" iconId="0"/>
              <x14:cfIcon iconSet="3TrafficLights1" iconId="2"/>
              <x14:cfIcon iconSet="3TrafficLights1" iconId="0"/>
            </x14:iconSet>
          </x14:cfRule>
          <xm:sqref>J92</xm:sqref>
        </x14:conditionalFormatting>
        <x14:conditionalFormatting xmlns:xm="http://schemas.microsoft.com/office/excel/2006/main">
          <x14:cfRule type="iconSet" priority="356" id="{EB91A5FB-2877-4CE3-86DE-688AA0E1C8DE}">
            <x14:iconSet showValue="0" custom="1">
              <x14:cfvo type="percent">
                <xm:f>0</xm:f>
              </x14:cfvo>
              <x14:cfvo type="num">
                <xm:f>1</xm:f>
              </x14:cfvo>
              <x14:cfvo type="num">
                <xm:f>2</xm:f>
              </x14:cfvo>
              <x14:cfIcon iconSet="NoIcons" iconId="0"/>
              <x14:cfIcon iconSet="3TrafficLights1" iconId="2"/>
              <x14:cfIcon iconSet="3TrafficLights1" iconId="0"/>
            </x14:iconSet>
          </x14:cfRule>
          <xm:sqref>F96</xm:sqref>
        </x14:conditionalFormatting>
        <x14:conditionalFormatting xmlns:xm="http://schemas.microsoft.com/office/excel/2006/main">
          <x14:cfRule type="iconSet" priority="352" id="{F9AA2FE9-7EEE-46FA-AB6D-A2B8CF24D379}">
            <x14:iconSet showValue="0" custom="1">
              <x14:cfvo type="percent">
                <xm:f>0</xm:f>
              </x14:cfvo>
              <x14:cfvo type="num">
                <xm:f>1</xm:f>
              </x14:cfvo>
              <x14:cfvo type="num">
                <xm:f>2</xm:f>
              </x14:cfvo>
              <x14:cfIcon iconSet="NoIcons" iconId="0"/>
              <x14:cfIcon iconSet="3TrafficLights1" iconId="2"/>
              <x14:cfIcon iconSet="3TrafficLights1" iconId="0"/>
            </x14:iconSet>
          </x14:cfRule>
          <xm:sqref>H96</xm:sqref>
        </x14:conditionalFormatting>
        <x14:conditionalFormatting xmlns:xm="http://schemas.microsoft.com/office/excel/2006/main">
          <x14:cfRule type="iconSet" priority="348" id="{F00102D5-3A6E-410A-8257-D2011E54BB51}">
            <x14:iconSet showValue="0" custom="1">
              <x14:cfvo type="percent">
                <xm:f>0</xm:f>
              </x14:cfvo>
              <x14:cfvo type="num">
                <xm:f>1</xm:f>
              </x14:cfvo>
              <x14:cfvo type="num">
                <xm:f>2</xm:f>
              </x14:cfvo>
              <x14:cfIcon iconSet="NoIcons" iconId="0"/>
              <x14:cfIcon iconSet="3TrafficLights1" iconId="2"/>
              <x14:cfIcon iconSet="3TrafficLights1" iconId="0"/>
            </x14:iconSet>
          </x14:cfRule>
          <xm:sqref>J96</xm:sqref>
        </x14:conditionalFormatting>
        <x14:conditionalFormatting xmlns:xm="http://schemas.microsoft.com/office/excel/2006/main">
          <x14:cfRule type="iconSet" priority="344" id="{36B37529-352D-449A-AC16-202E7920C36A}">
            <x14:iconSet showValue="0" custom="1">
              <x14:cfvo type="percent">
                <xm:f>0</xm:f>
              </x14:cfvo>
              <x14:cfvo type="num">
                <xm:f>1</xm:f>
              </x14:cfvo>
              <x14:cfvo type="num">
                <xm:f>2</xm:f>
              </x14:cfvo>
              <x14:cfIcon iconSet="NoIcons" iconId="0"/>
              <x14:cfIcon iconSet="3TrafficLights1" iconId="2"/>
              <x14:cfIcon iconSet="3TrafficLights1" iconId="0"/>
            </x14:iconSet>
          </x14:cfRule>
          <xm:sqref>F94</xm:sqref>
        </x14:conditionalFormatting>
        <x14:conditionalFormatting xmlns:xm="http://schemas.microsoft.com/office/excel/2006/main">
          <x14:cfRule type="iconSet" priority="340" id="{9E9FFCCC-61FC-4A7D-940C-3EE89502CE0A}">
            <x14:iconSet showValue="0" custom="1">
              <x14:cfvo type="percent">
                <xm:f>0</xm:f>
              </x14:cfvo>
              <x14:cfvo type="num">
                <xm:f>1</xm:f>
              </x14:cfvo>
              <x14:cfvo type="num">
                <xm:f>2</xm:f>
              </x14:cfvo>
              <x14:cfIcon iconSet="NoIcons" iconId="0"/>
              <x14:cfIcon iconSet="3TrafficLights1" iconId="2"/>
              <x14:cfIcon iconSet="3TrafficLights1" iconId="0"/>
            </x14:iconSet>
          </x14:cfRule>
          <xm:sqref>H94</xm:sqref>
        </x14:conditionalFormatting>
        <x14:conditionalFormatting xmlns:xm="http://schemas.microsoft.com/office/excel/2006/main">
          <x14:cfRule type="iconSet" priority="336" id="{A72AB5D9-505D-4A1B-9664-D6070018D3F3}">
            <x14:iconSet showValue="0" custom="1">
              <x14:cfvo type="percent">
                <xm:f>0</xm:f>
              </x14:cfvo>
              <x14:cfvo type="num">
                <xm:f>1</xm:f>
              </x14:cfvo>
              <x14:cfvo type="num">
                <xm:f>2</xm:f>
              </x14:cfvo>
              <x14:cfIcon iconSet="NoIcons" iconId="0"/>
              <x14:cfIcon iconSet="3TrafficLights1" iconId="2"/>
              <x14:cfIcon iconSet="3TrafficLights1" iconId="0"/>
            </x14:iconSet>
          </x14:cfRule>
          <xm:sqref>J94</xm:sqref>
        </x14:conditionalFormatting>
        <x14:conditionalFormatting xmlns:xm="http://schemas.microsoft.com/office/excel/2006/main">
          <x14:cfRule type="iconSet" priority="332" id="{29E98CDC-5B11-455D-9256-E2191CE2B91B}">
            <x14:iconSet showValue="0" custom="1">
              <x14:cfvo type="percent">
                <xm:f>0</xm:f>
              </x14:cfvo>
              <x14:cfvo type="num">
                <xm:f>1</xm:f>
              </x14:cfvo>
              <x14:cfvo type="num">
                <xm:f>2</xm:f>
              </x14:cfvo>
              <x14:cfIcon iconSet="NoIcons" iconId="0"/>
              <x14:cfIcon iconSet="3TrafficLights1" iconId="2"/>
              <x14:cfIcon iconSet="3TrafficLights1" iconId="0"/>
            </x14:iconSet>
          </x14:cfRule>
          <xm:sqref>F95</xm:sqref>
        </x14:conditionalFormatting>
        <x14:conditionalFormatting xmlns:xm="http://schemas.microsoft.com/office/excel/2006/main">
          <x14:cfRule type="iconSet" priority="328" id="{E9211E0E-505F-4D34-B8FB-C041D2ECB628}">
            <x14:iconSet showValue="0" custom="1">
              <x14:cfvo type="percent">
                <xm:f>0</xm:f>
              </x14:cfvo>
              <x14:cfvo type="num">
                <xm:f>1</xm:f>
              </x14:cfvo>
              <x14:cfvo type="num">
                <xm:f>2</xm:f>
              </x14:cfvo>
              <x14:cfIcon iconSet="NoIcons" iconId="0"/>
              <x14:cfIcon iconSet="3TrafficLights1" iconId="2"/>
              <x14:cfIcon iconSet="3TrafficLights1" iconId="0"/>
            </x14:iconSet>
          </x14:cfRule>
          <xm:sqref>H95</xm:sqref>
        </x14:conditionalFormatting>
        <x14:conditionalFormatting xmlns:xm="http://schemas.microsoft.com/office/excel/2006/main">
          <x14:cfRule type="iconSet" priority="324" id="{76ED1929-EFD9-4B3C-803C-DB82D063CA20}">
            <x14:iconSet showValue="0" custom="1">
              <x14:cfvo type="percent">
                <xm:f>0</xm:f>
              </x14:cfvo>
              <x14:cfvo type="num">
                <xm:f>1</xm:f>
              </x14:cfvo>
              <x14:cfvo type="num">
                <xm:f>2</xm:f>
              </x14:cfvo>
              <x14:cfIcon iconSet="NoIcons" iconId="0"/>
              <x14:cfIcon iconSet="3TrafficLights1" iconId="2"/>
              <x14:cfIcon iconSet="3TrafficLights1" iconId="0"/>
            </x14:iconSet>
          </x14:cfRule>
          <xm:sqref>J95</xm:sqref>
        </x14:conditionalFormatting>
        <x14:conditionalFormatting xmlns:xm="http://schemas.microsoft.com/office/excel/2006/main">
          <x14:cfRule type="iconSet" priority="320" id="{ADDDDF78-0E8F-4CF3-8858-BA6028C0C7F2}">
            <x14:iconSet showValue="0" custom="1">
              <x14:cfvo type="percent">
                <xm:f>0</xm:f>
              </x14:cfvo>
              <x14:cfvo type="num">
                <xm:f>1</xm:f>
              </x14:cfvo>
              <x14:cfvo type="num">
                <xm:f>2</xm:f>
              </x14:cfvo>
              <x14:cfIcon iconSet="NoIcons" iconId="0"/>
              <x14:cfIcon iconSet="3TrafficLights1" iconId="2"/>
              <x14:cfIcon iconSet="3TrafficLights1" iconId="0"/>
            </x14:iconSet>
          </x14:cfRule>
          <xm:sqref>F97</xm:sqref>
        </x14:conditionalFormatting>
        <x14:conditionalFormatting xmlns:xm="http://schemas.microsoft.com/office/excel/2006/main">
          <x14:cfRule type="iconSet" priority="316" id="{EE94234B-EAE3-4696-9845-7EF46EA1BC9A}">
            <x14:iconSet showValue="0" custom="1">
              <x14:cfvo type="percent">
                <xm:f>0</xm:f>
              </x14:cfvo>
              <x14:cfvo type="num">
                <xm:f>1</xm:f>
              </x14:cfvo>
              <x14:cfvo type="num">
                <xm:f>2</xm:f>
              </x14:cfvo>
              <x14:cfIcon iconSet="NoIcons" iconId="0"/>
              <x14:cfIcon iconSet="3TrafficLights1" iconId="2"/>
              <x14:cfIcon iconSet="3TrafficLights1" iconId="0"/>
            </x14:iconSet>
          </x14:cfRule>
          <xm:sqref>H97</xm:sqref>
        </x14:conditionalFormatting>
        <x14:conditionalFormatting xmlns:xm="http://schemas.microsoft.com/office/excel/2006/main">
          <x14:cfRule type="iconSet" priority="312" id="{0DE877A3-5642-4CF0-B8FB-7D7751718AC0}">
            <x14:iconSet showValue="0" custom="1">
              <x14:cfvo type="percent">
                <xm:f>0</xm:f>
              </x14:cfvo>
              <x14:cfvo type="num">
                <xm:f>1</xm:f>
              </x14:cfvo>
              <x14:cfvo type="num">
                <xm:f>2</xm:f>
              </x14:cfvo>
              <x14:cfIcon iconSet="NoIcons" iconId="0"/>
              <x14:cfIcon iconSet="3TrafficLights1" iconId="2"/>
              <x14:cfIcon iconSet="3TrafficLights1" iconId="0"/>
            </x14:iconSet>
          </x14:cfRule>
          <xm:sqref>J97</xm:sqref>
        </x14:conditionalFormatting>
        <x14:conditionalFormatting xmlns:xm="http://schemas.microsoft.com/office/excel/2006/main">
          <x14:cfRule type="iconSet" priority="308" id="{1A833E0A-E072-4FCF-9501-51B7FB50FCFA}">
            <x14:iconSet showValue="0" custom="1">
              <x14:cfvo type="percent">
                <xm:f>0</xm:f>
              </x14:cfvo>
              <x14:cfvo type="num">
                <xm:f>1</xm:f>
              </x14:cfvo>
              <x14:cfvo type="num">
                <xm:f>2</xm:f>
              </x14:cfvo>
              <x14:cfIcon iconSet="NoIcons" iconId="0"/>
              <x14:cfIcon iconSet="3TrafficLights1" iconId="2"/>
              <x14:cfIcon iconSet="3TrafficLights1" iconId="0"/>
            </x14:iconSet>
          </x14:cfRule>
          <xm:sqref>F98</xm:sqref>
        </x14:conditionalFormatting>
        <x14:conditionalFormatting xmlns:xm="http://schemas.microsoft.com/office/excel/2006/main">
          <x14:cfRule type="iconSet" priority="304" id="{DDEEE4D1-9990-428D-98AC-1C0DADDC7296}">
            <x14:iconSet showValue="0" custom="1">
              <x14:cfvo type="percent">
                <xm:f>0</xm:f>
              </x14:cfvo>
              <x14:cfvo type="num">
                <xm:f>1</xm:f>
              </x14:cfvo>
              <x14:cfvo type="num">
                <xm:f>2</xm:f>
              </x14:cfvo>
              <x14:cfIcon iconSet="NoIcons" iconId="0"/>
              <x14:cfIcon iconSet="3TrafficLights1" iconId="2"/>
              <x14:cfIcon iconSet="3TrafficLights1" iconId="0"/>
            </x14:iconSet>
          </x14:cfRule>
          <xm:sqref>H98</xm:sqref>
        </x14:conditionalFormatting>
        <x14:conditionalFormatting xmlns:xm="http://schemas.microsoft.com/office/excel/2006/main">
          <x14:cfRule type="iconSet" priority="300" id="{278637B7-74AA-4E13-808E-BF04074A2F3D}">
            <x14:iconSet showValue="0" custom="1">
              <x14:cfvo type="percent">
                <xm:f>0</xm:f>
              </x14:cfvo>
              <x14:cfvo type="num">
                <xm:f>1</xm:f>
              </x14:cfvo>
              <x14:cfvo type="num">
                <xm:f>2</xm:f>
              </x14:cfvo>
              <x14:cfIcon iconSet="NoIcons" iconId="0"/>
              <x14:cfIcon iconSet="3TrafficLights1" iconId="2"/>
              <x14:cfIcon iconSet="3TrafficLights1" iconId="0"/>
            </x14:iconSet>
          </x14:cfRule>
          <xm:sqref>J98</xm:sqref>
        </x14:conditionalFormatting>
        <x14:conditionalFormatting xmlns:xm="http://schemas.microsoft.com/office/excel/2006/main">
          <x14:cfRule type="iconSet" priority="296" id="{EB575962-6094-4519-A35D-A15D5C079001}">
            <x14:iconSet showValue="0" custom="1">
              <x14:cfvo type="percent">
                <xm:f>0</xm:f>
              </x14:cfvo>
              <x14:cfvo type="num">
                <xm:f>1</xm:f>
              </x14:cfvo>
              <x14:cfvo type="num">
                <xm:f>2</xm:f>
              </x14:cfvo>
              <x14:cfIcon iconSet="NoIcons" iconId="0"/>
              <x14:cfIcon iconSet="3TrafficLights1" iconId="2"/>
              <x14:cfIcon iconSet="3TrafficLights1" iconId="0"/>
            </x14:iconSet>
          </x14:cfRule>
          <xm:sqref>F100</xm:sqref>
        </x14:conditionalFormatting>
        <x14:conditionalFormatting xmlns:xm="http://schemas.microsoft.com/office/excel/2006/main">
          <x14:cfRule type="iconSet" priority="292" id="{A8FE1A3C-5DA5-48C7-A4EC-164BE690C8D5}">
            <x14:iconSet showValue="0" custom="1">
              <x14:cfvo type="percent">
                <xm:f>0</xm:f>
              </x14:cfvo>
              <x14:cfvo type="num">
                <xm:f>1</xm:f>
              </x14:cfvo>
              <x14:cfvo type="num">
                <xm:f>2</xm:f>
              </x14:cfvo>
              <x14:cfIcon iconSet="NoIcons" iconId="0"/>
              <x14:cfIcon iconSet="3TrafficLights1" iconId="2"/>
              <x14:cfIcon iconSet="3TrafficLights1" iconId="0"/>
            </x14:iconSet>
          </x14:cfRule>
          <xm:sqref>H100</xm:sqref>
        </x14:conditionalFormatting>
        <x14:conditionalFormatting xmlns:xm="http://schemas.microsoft.com/office/excel/2006/main">
          <x14:cfRule type="iconSet" priority="288" id="{939B5123-3BDA-4A0E-B683-83B932034B90}">
            <x14:iconSet showValue="0" custom="1">
              <x14:cfvo type="percent">
                <xm:f>0</xm:f>
              </x14:cfvo>
              <x14:cfvo type="num">
                <xm:f>1</xm:f>
              </x14:cfvo>
              <x14:cfvo type="num">
                <xm:f>2</xm:f>
              </x14:cfvo>
              <x14:cfIcon iconSet="NoIcons" iconId="0"/>
              <x14:cfIcon iconSet="3TrafficLights1" iconId="2"/>
              <x14:cfIcon iconSet="3TrafficLights1" iconId="0"/>
            </x14:iconSet>
          </x14:cfRule>
          <xm:sqref>J100</xm:sqref>
        </x14:conditionalFormatting>
        <x14:conditionalFormatting xmlns:xm="http://schemas.microsoft.com/office/excel/2006/main">
          <x14:cfRule type="iconSet" priority="284" id="{2A684FE8-BC7C-4FFA-88C0-00FEFC6E36C1}">
            <x14:iconSet showValue="0" custom="1">
              <x14:cfvo type="percent">
                <xm:f>0</xm:f>
              </x14:cfvo>
              <x14:cfvo type="num">
                <xm:f>1</xm:f>
              </x14:cfvo>
              <x14:cfvo type="num">
                <xm:f>2</xm:f>
              </x14:cfvo>
              <x14:cfIcon iconSet="NoIcons" iconId="0"/>
              <x14:cfIcon iconSet="3TrafficLights1" iconId="2"/>
              <x14:cfIcon iconSet="3TrafficLights1" iconId="0"/>
            </x14:iconSet>
          </x14:cfRule>
          <xm:sqref>F101</xm:sqref>
        </x14:conditionalFormatting>
        <x14:conditionalFormatting xmlns:xm="http://schemas.microsoft.com/office/excel/2006/main">
          <x14:cfRule type="iconSet" priority="280" id="{811C1166-026E-4E99-A41E-6E1722C67C83}">
            <x14:iconSet showValue="0" custom="1">
              <x14:cfvo type="percent">
                <xm:f>0</xm:f>
              </x14:cfvo>
              <x14:cfvo type="num">
                <xm:f>1</xm:f>
              </x14:cfvo>
              <x14:cfvo type="num">
                <xm:f>2</xm:f>
              </x14:cfvo>
              <x14:cfIcon iconSet="NoIcons" iconId="0"/>
              <x14:cfIcon iconSet="3TrafficLights1" iconId="2"/>
              <x14:cfIcon iconSet="3TrafficLights1" iconId="0"/>
            </x14:iconSet>
          </x14:cfRule>
          <xm:sqref>H101</xm:sqref>
        </x14:conditionalFormatting>
        <x14:conditionalFormatting xmlns:xm="http://schemas.microsoft.com/office/excel/2006/main">
          <x14:cfRule type="iconSet" priority="276" id="{CAAC7420-3DBA-4F69-AEF7-861105D3FC50}">
            <x14:iconSet showValue="0" custom="1">
              <x14:cfvo type="percent">
                <xm:f>0</xm:f>
              </x14:cfvo>
              <x14:cfvo type="num">
                <xm:f>1</xm:f>
              </x14:cfvo>
              <x14:cfvo type="num">
                <xm:f>2</xm:f>
              </x14:cfvo>
              <x14:cfIcon iconSet="NoIcons" iconId="0"/>
              <x14:cfIcon iconSet="3TrafficLights1" iconId="2"/>
              <x14:cfIcon iconSet="3TrafficLights1" iconId="0"/>
            </x14:iconSet>
          </x14:cfRule>
          <xm:sqref>J101</xm:sqref>
        </x14:conditionalFormatting>
        <x14:conditionalFormatting xmlns:xm="http://schemas.microsoft.com/office/excel/2006/main">
          <x14:cfRule type="iconSet" priority="272" id="{BE7B840A-9B9E-473E-BCCD-AFC4FD84914F}">
            <x14:iconSet showValue="0" custom="1">
              <x14:cfvo type="percent">
                <xm:f>0</xm:f>
              </x14:cfvo>
              <x14:cfvo type="num">
                <xm:f>1</xm:f>
              </x14:cfvo>
              <x14:cfvo type="num">
                <xm:f>2</xm:f>
              </x14:cfvo>
              <x14:cfIcon iconSet="NoIcons" iconId="0"/>
              <x14:cfIcon iconSet="3TrafficLights1" iconId="2"/>
              <x14:cfIcon iconSet="3TrafficLights1" iconId="0"/>
            </x14:iconSet>
          </x14:cfRule>
          <xm:sqref>F102</xm:sqref>
        </x14:conditionalFormatting>
        <x14:conditionalFormatting xmlns:xm="http://schemas.microsoft.com/office/excel/2006/main">
          <x14:cfRule type="iconSet" priority="268" id="{466138CF-D4AA-412F-A21E-15D93C0843F2}">
            <x14:iconSet showValue="0" custom="1">
              <x14:cfvo type="percent">
                <xm:f>0</xm:f>
              </x14:cfvo>
              <x14:cfvo type="num">
                <xm:f>1</xm:f>
              </x14:cfvo>
              <x14:cfvo type="num">
                <xm:f>2</xm:f>
              </x14:cfvo>
              <x14:cfIcon iconSet="NoIcons" iconId="0"/>
              <x14:cfIcon iconSet="3TrafficLights1" iconId="2"/>
              <x14:cfIcon iconSet="3TrafficLights1" iconId="0"/>
            </x14:iconSet>
          </x14:cfRule>
          <xm:sqref>H102</xm:sqref>
        </x14:conditionalFormatting>
        <x14:conditionalFormatting xmlns:xm="http://schemas.microsoft.com/office/excel/2006/main">
          <x14:cfRule type="iconSet" priority="264" id="{4368583F-0F45-4549-B9BB-877B0EEB92B6}">
            <x14:iconSet showValue="0" custom="1">
              <x14:cfvo type="percent">
                <xm:f>0</xm:f>
              </x14:cfvo>
              <x14:cfvo type="num">
                <xm:f>1</xm:f>
              </x14:cfvo>
              <x14:cfvo type="num">
                <xm:f>2</xm:f>
              </x14:cfvo>
              <x14:cfIcon iconSet="NoIcons" iconId="0"/>
              <x14:cfIcon iconSet="3TrafficLights1" iconId="2"/>
              <x14:cfIcon iconSet="3TrafficLights1" iconId="0"/>
            </x14:iconSet>
          </x14:cfRule>
          <xm:sqref>J102</xm:sqref>
        </x14:conditionalFormatting>
        <x14:conditionalFormatting xmlns:xm="http://schemas.microsoft.com/office/excel/2006/main">
          <x14:cfRule type="iconSet" priority="256" id="{BFE1FCD1-0DAF-44ED-9CAD-A281AD39ACDF}">
            <x14:iconSet showValue="0" custom="1">
              <x14:cfvo type="percent">
                <xm:f>0</xm:f>
              </x14:cfvo>
              <x14:cfvo type="num">
                <xm:f>1</xm:f>
              </x14:cfvo>
              <x14:cfvo type="num">
                <xm:f>2</xm:f>
              </x14:cfvo>
              <x14:cfIcon iconSet="NoIcons" iconId="0"/>
              <x14:cfIcon iconSet="3TrafficLights1" iconId="2"/>
              <x14:cfIcon iconSet="3TrafficLights1" iconId="0"/>
            </x14:iconSet>
          </x14:cfRule>
          <xm:sqref>H103</xm:sqref>
        </x14:conditionalFormatting>
        <x14:conditionalFormatting xmlns:xm="http://schemas.microsoft.com/office/excel/2006/main">
          <x14:cfRule type="iconSet" priority="252" id="{DAFCDF45-83EE-4F65-BE1D-E5FDC0AF1209}">
            <x14:iconSet showValue="0" custom="1">
              <x14:cfvo type="percent">
                <xm:f>0</xm:f>
              </x14:cfvo>
              <x14:cfvo type="num">
                <xm:f>1</xm:f>
              </x14:cfvo>
              <x14:cfvo type="num">
                <xm:f>2</xm:f>
              </x14:cfvo>
              <x14:cfIcon iconSet="NoIcons" iconId="0"/>
              <x14:cfIcon iconSet="3TrafficLights1" iconId="2"/>
              <x14:cfIcon iconSet="3TrafficLights1" iconId="0"/>
            </x14:iconSet>
          </x14:cfRule>
          <xm:sqref>J103</xm:sqref>
        </x14:conditionalFormatting>
        <x14:conditionalFormatting xmlns:xm="http://schemas.microsoft.com/office/excel/2006/main">
          <x14:cfRule type="iconSet" priority="248" id="{B63AE02E-6974-4756-AF31-2343747D9605}">
            <x14:iconSet showValue="0" custom="1">
              <x14:cfvo type="percent">
                <xm:f>0</xm:f>
              </x14:cfvo>
              <x14:cfvo type="num">
                <xm:f>1</xm:f>
              </x14:cfvo>
              <x14:cfvo type="num">
                <xm:f>2</xm:f>
              </x14:cfvo>
              <x14:cfIcon iconSet="NoIcons" iconId="0"/>
              <x14:cfIcon iconSet="3TrafficLights1" iconId="2"/>
              <x14:cfIcon iconSet="3TrafficLights1" iconId="0"/>
            </x14:iconSet>
          </x14:cfRule>
          <xm:sqref>F104</xm:sqref>
        </x14:conditionalFormatting>
        <x14:conditionalFormatting xmlns:xm="http://schemas.microsoft.com/office/excel/2006/main">
          <x14:cfRule type="iconSet" priority="244" id="{975E8CC7-07FE-4EDE-A1E7-F60D5569A918}">
            <x14:iconSet showValue="0" custom="1">
              <x14:cfvo type="percent">
                <xm:f>0</xm:f>
              </x14:cfvo>
              <x14:cfvo type="num">
                <xm:f>1</xm:f>
              </x14:cfvo>
              <x14:cfvo type="num">
                <xm:f>2</xm:f>
              </x14:cfvo>
              <x14:cfIcon iconSet="NoIcons" iconId="0"/>
              <x14:cfIcon iconSet="3TrafficLights1" iconId="2"/>
              <x14:cfIcon iconSet="3TrafficLights1" iconId="0"/>
            </x14:iconSet>
          </x14:cfRule>
          <xm:sqref>H104</xm:sqref>
        </x14:conditionalFormatting>
        <x14:conditionalFormatting xmlns:xm="http://schemas.microsoft.com/office/excel/2006/main">
          <x14:cfRule type="iconSet" priority="240" id="{1092244C-85E3-4047-848E-26E6699043A1}">
            <x14:iconSet showValue="0" custom="1">
              <x14:cfvo type="percent">
                <xm:f>0</xm:f>
              </x14:cfvo>
              <x14:cfvo type="num">
                <xm:f>1</xm:f>
              </x14:cfvo>
              <x14:cfvo type="num">
                <xm:f>2</xm:f>
              </x14:cfvo>
              <x14:cfIcon iconSet="NoIcons" iconId="0"/>
              <x14:cfIcon iconSet="3TrafficLights1" iconId="2"/>
              <x14:cfIcon iconSet="3TrafficLights1" iconId="0"/>
            </x14:iconSet>
          </x14:cfRule>
          <xm:sqref>J104</xm:sqref>
        </x14:conditionalFormatting>
        <x14:conditionalFormatting xmlns:xm="http://schemas.microsoft.com/office/excel/2006/main">
          <x14:cfRule type="iconSet" priority="232" id="{D27EB957-9CBC-40B6-838D-35151295A595}">
            <x14:iconSet showValue="0" custom="1">
              <x14:cfvo type="percent">
                <xm:f>0</xm:f>
              </x14:cfvo>
              <x14:cfvo type="num">
                <xm:f>1</xm:f>
              </x14:cfvo>
              <x14:cfvo type="num">
                <xm:f>2</xm:f>
              </x14:cfvo>
              <x14:cfIcon iconSet="NoIcons" iconId="0"/>
              <x14:cfIcon iconSet="3TrafficLights1" iconId="2"/>
              <x14:cfIcon iconSet="3TrafficLights1" iconId="0"/>
            </x14:iconSet>
          </x14:cfRule>
          <xm:sqref>H105</xm:sqref>
        </x14:conditionalFormatting>
        <x14:conditionalFormatting xmlns:xm="http://schemas.microsoft.com/office/excel/2006/main">
          <x14:cfRule type="iconSet" priority="228" id="{804FA1CF-4033-467B-8621-58D4ADEC18A3}">
            <x14:iconSet showValue="0" custom="1">
              <x14:cfvo type="percent">
                <xm:f>0</xm:f>
              </x14:cfvo>
              <x14:cfvo type="num">
                <xm:f>1</xm:f>
              </x14:cfvo>
              <x14:cfvo type="num">
                <xm:f>2</xm:f>
              </x14:cfvo>
              <x14:cfIcon iconSet="NoIcons" iconId="0"/>
              <x14:cfIcon iconSet="3TrafficLights1" iconId="2"/>
              <x14:cfIcon iconSet="3TrafficLights1" iconId="0"/>
            </x14:iconSet>
          </x14:cfRule>
          <xm:sqref>J105</xm:sqref>
        </x14:conditionalFormatting>
        <x14:conditionalFormatting xmlns:xm="http://schemas.microsoft.com/office/excel/2006/main">
          <x14:cfRule type="iconSet" priority="224" id="{695C1A21-1376-4454-9527-A18FD23A9926}">
            <x14:iconSet showValue="0" custom="1">
              <x14:cfvo type="percent">
                <xm:f>0</xm:f>
              </x14:cfvo>
              <x14:cfvo type="num">
                <xm:f>1</xm:f>
              </x14:cfvo>
              <x14:cfvo type="num">
                <xm:f>2</xm:f>
              </x14:cfvo>
              <x14:cfIcon iconSet="NoIcons" iconId="0"/>
              <x14:cfIcon iconSet="3TrafficLights1" iconId="2"/>
              <x14:cfIcon iconSet="3TrafficLights1" iconId="0"/>
            </x14:iconSet>
          </x14:cfRule>
          <xm:sqref>F107</xm:sqref>
        </x14:conditionalFormatting>
        <x14:conditionalFormatting xmlns:xm="http://schemas.microsoft.com/office/excel/2006/main">
          <x14:cfRule type="iconSet" priority="220" id="{B8714B05-A939-42A3-A60E-F692700535EF}">
            <x14:iconSet showValue="0" custom="1">
              <x14:cfvo type="percent">
                <xm:f>0</xm:f>
              </x14:cfvo>
              <x14:cfvo type="num">
                <xm:f>1</xm:f>
              </x14:cfvo>
              <x14:cfvo type="num">
                <xm:f>2</xm:f>
              </x14:cfvo>
              <x14:cfIcon iconSet="NoIcons" iconId="0"/>
              <x14:cfIcon iconSet="3TrafficLights1" iconId="2"/>
              <x14:cfIcon iconSet="3TrafficLights1" iconId="0"/>
            </x14:iconSet>
          </x14:cfRule>
          <xm:sqref>H107</xm:sqref>
        </x14:conditionalFormatting>
        <x14:conditionalFormatting xmlns:xm="http://schemas.microsoft.com/office/excel/2006/main">
          <x14:cfRule type="iconSet" priority="216" id="{7BF20B15-335F-4549-BD15-DD2CA8BB4565}">
            <x14:iconSet showValue="0" custom="1">
              <x14:cfvo type="percent">
                <xm:f>0</xm:f>
              </x14:cfvo>
              <x14:cfvo type="num">
                <xm:f>1</xm:f>
              </x14:cfvo>
              <x14:cfvo type="num">
                <xm:f>2</xm:f>
              </x14:cfvo>
              <x14:cfIcon iconSet="NoIcons" iconId="0"/>
              <x14:cfIcon iconSet="3TrafficLights1" iconId="2"/>
              <x14:cfIcon iconSet="3TrafficLights1" iconId="0"/>
            </x14:iconSet>
          </x14:cfRule>
          <xm:sqref>J107</xm:sqref>
        </x14:conditionalFormatting>
        <x14:conditionalFormatting xmlns:xm="http://schemas.microsoft.com/office/excel/2006/main">
          <x14:cfRule type="iconSet" priority="212" id="{8B713B47-C82C-4DCA-B010-EEA66D76B2B1}">
            <x14:iconSet showValue="0" custom="1">
              <x14:cfvo type="percent">
                <xm:f>0</xm:f>
              </x14:cfvo>
              <x14:cfvo type="num">
                <xm:f>1</xm:f>
              </x14:cfvo>
              <x14:cfvo type="num">
                <xm:f>2</xm:f>
              </x14:cfvo>
              <x14:cfIcon iconSet="NoIcons" iconId="0"/>
              <x14:cfIcon iconSet="3TrafficLights1" iconId="2"/>
              <x14:cfIcon iconSet="3TrafficLights1" iconId="0"/>
            </x14:iconSet>
          </x14:cfRule>
          <xm:sqref>F108</xm:sqref>
        </x14:conditionalFormatting>
        <x14:conditionalFormatting xmlns:xm="http://schemas.microsoft.com/office/excel/2006/main">
          <x14:cfRule type="iconSet" priority="208" id="{A2816FC6-677E-4C6B-9B1E-2CA203B9023B}">
            <x14:iconSet showValue="0" custom="1">
              <x14:cfvo type="percent">
                <xm:f>0</xm:f>
              </x14:cfvo>
              <x14:cfvo type="num">
                <xm:f>1</xm:f>
              </x14:cfvo>
              <x14:cfvo type="num">
                <xm:f>2</xm:f>
              </x14:cfvo>
              <x14:cfIcon iconSet="NoIcons" iconId="0"/>
              <x14:cfIcon iconSet="3TrafficLights1" iconId="2"/>
              <x14:cfIcon iconSet="3TrafficLights1" iconId="0"/>
            </x14:iconSet>
          </x14:cfRule>
          <xm:sqref>H108</xm:sqref>
        </x14:conditionalFormatting>
        <x14:conditionalFormatting xmlns:xm="http://schemas.microsoft.com/office/excel/2006/main">
          <x14:cfRule type="iconSet" priority="204" id="{8259D837-C439-4E28-AAA6-00A2888A2B96}">
            <x14:iconSet showValue="0" custom="1">
              <x14:cfvo type="percent">
                <xm:f>0</xm:f>
              </x14:cfvo>
              <x14:cfvo type="num">
                <xm:f>1</xm:f>
              </x14:cfvo>
              <x14:cfvo type="num">
                <xm:f>2</xm:f>
              </x14:cfvo>
              <x14:cfIcon iconSet="NoIcons" iconId="0"/>
              <x14:cfIcon iconSet="3TrafficLights1" iconId="2"/>
              <x14:cfIcon iconSet="3TrafficLights1" iconId="0"/>
            </x14:iconSet>
          </x14:cfRule>
          <xm:sqref>J108</xm:sqref>
        </x14:conditionalFormatting>
        <x14:conditionalFormatting xmlns:xm="http://schemas.microsoft.com/office/excel/2006/main">
          <x14:cfRule type="iconSet" priority="200" id="{99807371-3450-4ADF-8747-E6CA7CA5F042}">
            <x14:iconSet showValue="0" custom="1">
              <x14:cfvo type="percent">
                <xm:f>0</xm:f>
              </x14:cfvo>
              <x14:cfvo type="num">
                <xm:f>1</xm:f>
              </x14:cfvo>
              <x14:cfvo type="num">
                <xm:f>2</xm:f>
              </x14:cfvo>
              <x14:cfIcon iconSet="NoIcons" iconId="0"/>
              <x14:cfIcon iconSet="3TrafficLights1" iconId="2"/>
              <x14:cfIcon iconSet="3TrafficLights1" iconId="0"/>
            </x14:iconSet>
          </x14:cfRule>
          <xm:sqref>F109</xm:sqref>
        </x14:conditionalFormatting>
        <x14:conditionalFormatting xmlns:xm="http://schemas.microsoft.com/office/excel/2006/main">
          <x14:cfRule type="iconSet" priority="196" id="{CB288B04-32E2-43D2-99FE-3B67A9BB40FC}">
            <x14:iconSet showValue="0" custom="1">
              <x14:cfvo type="percent">
                <xm:f>0</xm:f>
              </x14:cfvo>
              <x14:cfvo type="num">
                <xm:f>1</xm:f>
              </x14:cfvo>
              <x14:cfvo type="num">
                <xm:f>2</xm:f>
              </x14:cfvo>
              <x14:cfIcon iconSet="NoIcons" iconId="0"/>
              <x14:cfIcon iconSet="3TrafficLights1" iconId="2"/>
              <x14:cfIcon iconSet="3TrafficLights1" iconId="0"/>
            </x14:iconSet>
          </x14:cfRule>
          <xm:sqref>H109</xm:sqref>
        </x14:conditionalFormatting>
        <x14:conditionalFormatting xmlns:xm="http://schemas.microsoft.com/office/excel/2006/main">
          <x14:cfRule type="iconSet" priority="192" id="{8AD04F7C-1311-483B-902C-46955CC7D37E}">
            <x14:iconSet showValue="0" custom="1">
              <x14:cfvo type="percent">
                <xm:f>0</xm:f>
              </x14:cfvo>
              <x14:cfvo type="num">
                <xm:f>1</xm:f>
              </x14:cfvo>
              <x14:cfvo type="num">
                <xm:f>2</xm:f>
              </x14:cfvo>
              <x14:cfIcon iconSet="NoIcons" iconId="0"/>
              <x14:cfIcon iconSet="3TrafficLights1" iconId="2"/>
              <x14:cfIcon iconSet="3TrafficLights1" iconId="0"/>
            </x14:iconSet>
          </x14:cfRule>
          <xm:sqref>J109</xm:sqref>
        </x14:conditionalFormatting>
        <x14:conditionalFormatting xmlns:xm="http://schemas.microsoft.com/office/excel/2006/main">
          <x14:cfRule type="iconSet" priority="150" id="{806AD24F-CAE5-495A-9F60-67DAC7D9BCDE}">
            <x14:iconSet showValue="0" custom="1">
              <x14:cfvo type="percent">
                <xm:f>0</xm:f>
              </x14:cfvo>
              <x14:cfvo type="num">
                <xm:f>1</xm:f>
              </x14:cfvo>
              <x14:cfvo type="num">
                <xm:f>2</xm:f>
              </x14:cfvo>
              <x14:cfIcon iconSet="NoIcons" iconId="0"/>
              <x14:cfIcon iconSet="3TrafficLights1" iconId="2"/>
              <x14:cfIcon iconSet="3TrafficLights1" iconId="0"/>
            </x14:iconSet>
          </x14:cfRule>
          <xm:sqref>F8:F10</xm:sqref>
        </x14:conditionalFormatting>
        <x14:conditionalFormatting xmlns:xm="http://schemas.microsoft.com/office/excel/2006/main">
          <x14:cfRule type="iconSet" priority="143" id="{E8CC3E0D-CEBC-487B-8E3E-66FBDBBF57F5}">
            <x14:iconSet showValue="0" custom="1">
              <x14:cfvo type="percent">
                <xm:f>0</xm:f>
              </x14:cfvo>
              <x14:cfvo type="num">
                <xm:f>1</xm:f>
              </x14:cfvo>
              <x14:cfvo type="num">
                <xm:f>2</xm:f>
              </x14:cfvo>
              <x14:cfIcon iconSet="NoIcons" iconId="0"/>
              <x14:cfIcon iconSet="3TrafficLights1" iconId="2"/>
              <x14:cfIcon iconSet="3TrafficLights1" iconId="0"/>
            </x14:iconSet>
          </x14:cfRule>
          <xm:sqref>H28:H29</xm:sqref>
        </x14:conditionalFormatting>
        <x14:conditionalFormatting xmlns:xm="http://schemas.microsoft.com/office/excel/2006/main">
          <x14:cfRule type="iconSet" priority="135" id="{7269CB79-1559-40B6-93A5-77D3A0AEDE64}">
            <x14:iconSet showValue="0" custom="1">
              <x14:cfvo type="percent">
                <xm:f>0</xm:f>
              </x14:cfvo>
              <x14:cfvo type="num">
                <xm:f>1</xm:f>
              </x14:cfvo>
              <x14:cfvo type="num">
                <xm:f>2</xm:f>
              </x14:cfvo>
              <x14:cfIcon iconSet="NoIcons" iconId="0"/>
              <x14:cfIcon iconSet="3TrafficLights1" iconId="2"/>
              <x14:cfIcon iconSet="3TrafficLights1" iconId="0"/>
            </x14:iconSet>
          </x14:cfRule>
          <xm:sqref>J28:J29</xm:sqref>
        </x14:conditionalFormatting>
        <x14:conditionalFormatting xmlns:xm="http://schemas.microsoft.com/office/excel/2006/main">
          <x14:cfRule type="iconSet" priority="1435" id="{79794BC1-318C-4ED8-9211-FF4537A491DA}">
            <x14:iconSet iconSet="3Symbols2" showValue="0" custom="1">
              <x14:cfvo type="percent">
                <xm:f>0</xm:f>
              </x14:cfvo>
              <x14:cfvo type="num">
                <xm:f>1</xm:f>
              </x14:cfvo>
              <x14:cfvo type="num">
                <xm:f>2</xm:f>
              </x14:cfvo>
              <x14:cfIcon iconSet="NoIcons" iconId="0"/>
              <x14:cfIcon iconSet="3Symbols2" iconId="2"/>
              <x14:cfIcon iconSet="3Symbols2" iconId="1"/>
            </x14:iconSet>
          </x14:cfRule>
          <xm:sqref>F40</xm:sqref>
        </x14:conditionalFormatting>
        <x14:conditionalFormatting xmlns:xm="http://schemas.microsoft.com/office/excel/2006/main">
          <x14:cfRule type="iconSet" priority="1436" id="{92D6FE56-5303-4B02-901B-5312EAFE0888}">
            <x14:iconSet showValue="0" custom="1">
              <x14:cfvo type="percent">
                <xm:f>0</xm:f>
              </x14:cfvo>
              <x14:cfvo type="num">
                <xm:f>1</xm:f>
              </x14:cfvo>
              <x14:cfvo type="num">
                <xm:f>2</xm:f>
              </x14:cfvo>
              <x14:cfIcon iconSet="NoIcons" iconId="0"/>
              <x14:cfIcon iconSet="3TrafficLights1" iconId="2"/>
              <x14:cfIcon iconSet="3TrafficLights1" iconId="0"/>
            </x14:iconSet>
          </x14:cfRule>
          <xm:sqref>F40</xm:sqref>
        </x14:conditionalFormatting>
        <x14:conditionalFormatting xmlns:xm="http://schemas.microsoft.com/office/excel/2006/main">
          <x14:cfRule type="iconSet" priority="1437" id="{81719654-2BB5-4BB9-BF36-389EB1570B0F}">
            <x14:iconSet showValue="0" custom="1">
              <x14:cfvo type="percent">
                <xm:f>0</xm:f>
              </x14:cfvo>
              <x14:cfvo type="num">
                <xm:f>1</xm:f>
              </x14:cfvo>
              <x14:cfvo type="num">
                <xm:f>2</xm:f>
              </x14:cfvo>
              <x14:cfIcon iconSet="NoIcons" iconId="0"/>
              <x14:cfIcon iconSet="3TrafficLights1" iconId="2"/>
              <x14:cfIcon iconSet="3TrafficLights1" iconId="0"/>
            </x14:iconSet>
          </x14:cfRule>
          <xm:sqref>H40 H37</xm:sqref>
        </x14:conditionalFormatting>
        <x14:conditionalFormatting xmlns:xm="http://schemas.microsoft.com/office/excel/2006/main">
          <x14:cfRule type="iconSet" priority="1439" id="{FB2134D1-9AD0-4A7E-88AB-D52FBEAC9B8F}">
            <x14:iconSet showValue="0" custom="1">
              <x14:cfvo type="percent">
                <xm:f>0</xm:f>
              </x14:cfvo>
              <x14:cfvo type="num">
                <xm:f>1</xm:f>
              </x14:cfvo>
              <x14:cfvo type="num">
                <xm:f>2</xm:f>
              </x14:cfvo>
              <x14:cfIcon iconSet="NoIcons" iconId="0"/>
              <x14:cfIcon iconSet="3TrafficLights1" iconId="2"/>
              <x14:cfIcon iconSet="3TrafficLights1" iconId="0"/>
            </x14:iconSet>
          </x14:cfRule>
          <xm:sqref>J37</xm:sqref>
        </x14:conditionalFormatting>
        <x14:conditionalFormatting xmlns:xm="http://schemas.microsoft.com/office/excel/2006/main">
          <x14:cfRule type="iconSet" priority="93" id="{BCF4DD32-B3B6-417B-8D8B-46357749CA3A}">
            <x14:iconSet showValue="0" custom="1">
              <x14:cfvo type="percent">
                <xm:f>0</xm:f>
              </x14:cfvo>
              <x14:cfvo type="num">
                <xm:f>1</xm:f>
              </x14:cfvo>
              <x14:cfvo type="num">
                <xm:f>2</xm:f>
              </x14:cfvo>
              <x14:cfIcon iconSet="NoIcons" iconId="0"/>
              <x14:cfIcon iconSet="3TrafficLights1" iconId="2"/>
              <x14:cfIcon iconSet="3TrafficLights1" iconId="0"/>
            </x14:iconSet>
          </x14:cfRule>
          <xm:sqref>F66</xm:sqref>
        </x14:conditionalFormatting>
        <x14:conditionalFormatting xmlns:xm="http://schemas.microsoft.com/office/excel/2006/main">
          <x14:cfRule type="iconSet" priority="89" id="{49256EB9-E727-4E76-8D1B-FDDCBF853911}">
            <x14:iconSet showValue="0" custom="1">
              <x14:cfvo type="percent">
                <xm:f>0</xm:f>
              </x14:cfvo>
              <x14:cfvo type="num">
                <xm:f>1</xm:f>
              </x14:cfvo>
              <x14:cfvo type="num">
                <xm:f>2</xm:f>
              </x14:cfvo>
              <x14:cfIcon iconSet="NoIcons" iconId="0"/>
              <x14:cfIcon iconSet="3TrafficLights1" iconId="2"/>
              <x14:cfIcon iconSet="3TrafficLights1" iconId="0"/>
            </x14:iconSet>
          </x14:cfRule>
          <xm:sqref>H66</xm:sqref>
        </x14:conditionalFormatting>
        <x14:conditionalFormatting xmlns:xm="http://schemas.microsoft.com/office/excel/2006/main">
          <x14:cfRule type="iconSet" priority="81" id="{FC0E334C-0DA5-47A6-8FA8-BFDE71AFF54E}">
            <x14:iconSet showValue="0" custom="1">
              <x14:cfvo type="percent">
                <xm:f>0</xm:f>
              </x14:cfvo>
              <x14:cfvo type="num">
                <xm:f>1</xm:f>
              </x14:cfvo>
              <x14:cfvo type="num">
                <xm:f>2</xm:f>
              </x14:cfvo>
              <x14:cfIcon iconSet="NoIcons" iconId="0"/>
              <x14:cfIcon iconSet="3TrafficLights1" iconId="2"/>
              <x14:cfIcon iconSet="3TrafficLights1" iconId="0"/>
            </x14:iconSet>
          </x14:cfRule>
          <xm:sqref>F85</xm:sqref>
        </x14:conditionalFormatting>
        <x14:conditionalFormatting xmlns:xm="http://schemas.microsoft.com/office/excel/2006/main">
          <x14:cfRule type="iconSet" priority="77" id="{32584841-B8EE-4081-BD0B-9070E2B16085}">
            <x14:iconSet showValue="0" custom="1">
              <x14:cfvo type="percent">
                <xm:f>0</xm:f>
              </x14:cfvo>
              <x14:cfvo type="num">
                <xm:f>1</xm:f>
              </x14:cfvo>
              <x14:cfvo type="num">
                <xm:f>2</xm:f>
              </x14:cfvo>
              <x14:cfIcon iconSet="NoIcons" iconId="0"/>
              <x14:cfIcon iconSet="3TrafficLights1" iconId="2"/>
              <x14:cfIcon iconSet="3TrafficLights1" iconId="0"/>
            </x14:iconSet>
          </x14:cfRule>
          <xm:sqref>F87</xm:sqref>
        </x14:conditionalFormatting>
        <x14:conditionalFormatting xmlns:xm="http://schemas.microsoft.com/office/excel/2006/main">
          <x14:cfRule type="iconSet" priority="73" id="{F5495A8B-F22C-4354-93F0-354FC40A2075}">
            <x14:iconSet showValue="0" custom="1">
              <x14:cfvo type="percent">
                <xm:f>0</xm:f>
              </x14:cfvo>
              <x14:cfvo type="num">
                <xm:f>1</xm:f>
              </x14:cfvo>
              <x14:cfvo type="num">
                <xm:f>2</xm:f>
              </x14:cfvo>
              <x14:cfIcon iconSet="NoIcons" iconId="0"/>
              <x14:cfIcon iconSet="3TrafficLights1" iconId="2"/>
              <x14:cfIcon iconSet="3TrafficLights1" iconId="0"/>
            </x14:iconSet>
          </x14:cfRule>
          <xm:sqref>H87</xm:sqref>
        </x14:conditionalFormatting>
        <x14:conditionalFormatting xmlns:xm="http://schemas.microsoft.com/office/excel/2006/main">
          <x14:cfRule type="iconSet" priority="69" id="{BD8411A9-7ABC-49BD-A7B4-5C97E5DAC698}">
            <x14:iconSet showValue="0" custom="1">
              <x14:cfvo type="percent">
                <xm:f>0</xm:f>
              </x14:cfvo>
              <x14:cfvo type="num">
                <xm:f>1</xm:f>
              </x14:cfvo>
              <x14:cfvo type="num">
                <xm:f>2</xm:f>
              </x14:cfvo>
              <x14:cfIcon iconSet="NoIcons" iconId="0"/>
              <x14:cfIcon iconSet="3TrafficLights1" iconId="2"/>
              <x14:cfIcon iconSet="3TrafficLights1" iconId="0"/>
            </x14:iconSet>
          </x14:cfRule>
          <xm:sqref>F103</xm:sqref>
        </x14:conditionalFormatting>
        <x14:conditionalFormatting xmlns:xm="http://schemas.microsoft.com/office/excel/2006/main">
          <x14:cfRule type="iconSet" priority="65" id="{6AD38271-257B-4498-B14E-3E4A58F05901}">
            <x14:iconSet showValue="0" custom="1">
              <x14:cfvo type="percent">
                <xm:f>0</xm:f>
              </x14:cfvo>
              <x14:cfvo type="num">
                <xm:f>1</xm:f>
              </x14:cfvo>
              <x14:cfvo type="num">
                <xm:f>2</xm:f>
              </x14:cfvo>
              <x14:cfIcon iconSet="NoIcons" iconId="0"/>
              <x14:cfIcon iconSet="3TrafficLights1" iconId="2"/>
              <x14:cfIcon iconSet="3TrafficLights1" iconId="0"/>
            </x14:iconSet>
          </x14:cfRule>
          <xm:sqref>F105</xm:sqref>
        </x14:conditionalFormatting>
        <x14:conditionalFormatting xmlns:xm="http://schemas.microsoft.com/office/excel/2006/main">
          <x14:cfRule type="iconSet" priority="61" id="{C61B6D4E-A053-465F-BB08-28FAE8261EEB}">
            <x14:iconSet showValue="0" custom="1">
              <x14:cfvo type="percent">
                <xm:f>0</xm:f>
              </x14:cfvo>
              <x14:cfvo type="num">
                <xm:f>1</xm:f>
              </x14:cfvo>
              <x14:cfvo type="num">
                <xm:f>2</xm:f>
              </x14:cfvo>
              <x14:cfIcon iconSet="NoIcons" iconId="0"/>
              <x14:cfIcon iconSet="3TrafficLights1" iconId="2"/>
              <x14:cfIcon iconSet="3TrafficLights1" iconId="0"/>
            </x14:iconSet>
          </x14:cfRule>
          <xm:sqref>F52</xm:sqref>
        </x14:conditionalFormatting>
        <x14:conditionalFormatting xmlns:xm="http://schemas.microsoft.com/office/excel/2006/main">
          <x14:cfRule type="iconSet" priority="57" id="{0DF12C6F-F821-4BD9-BFBC-66D15174DDB5}">
            <x14:iconSet showValue="0" custom="1">
              <x14:cfvo type="percent">
                <xm:f>0</xm:f>
              </x14:cfvo>
              <x14:cfvo type="num">
                <xm:f>1</xm:f>
              </x14:cfvo>
              <x14:cfvo type="num">
                <xm:f>2</xm:f>
              </x14:cfvo>
              <x14:cfIcon iconSet="NoIcons" iconId="0"/>
              <x14:cfIcon iconSet="3TrafficLights1" iconId="2"/>
              <x14:cfIcon iconSet="3TrafficLights1" iconId="0"/>
            </x14:iconSet>
          </x14:cfRule>
          <xm:sqref>H56</xm:sqref>
        </x14:conditionalFormatting>
        <x14:conditionalFormatting xmlns:xm="http://schemas.microsoft.com/office/excel/2006/main">
          <x14:cfRule type="iconSet" priority="49" id="{D2A5D45F-A12E-451C-B2B1-738AA9D8F895}">
            <x14:iconSet showValue="0" custom="1">
              <x14:cfvo type="percent">
                <xm:f>0</xm:f>
              </x14:cfvo>
              <x14:cfvo type="num">
                <xm:f>1</xm:f>
              </x14:cfvo>
              <x14:cfvo type="num">
                <xm:f>2</xm:f>
              </x14:cfvo>
              <x14:cfIcon iconSet="NoIcons" iconId="0"/>
              <x14:cfIcon iconSet="3TrafficLights1" iconId="2"/>
              <x14:cfIcon iconSet="3TrafficLights1" iconId="0"/>
            </x14:iconSet>
          </x14:cfRule>
          <xm:sqref>F56</xm:sqref>
        </x14:conditionalFormatting>
        <x14:conditionalFormatting xmlns:xm="http://schemas.microsoft.com/office/excel/2006/main">
          <x14:cfRule type="iconSet" priority="45" id="{C969AF12-EAE2-498F-A993-58E61118B628}">
            <x14:iconSet showValue="0" custom="1">
              <x14:cfvo type="percent">
                <xm:f>0</xm:f>
              </x14:cfvo>
              <x14:cfvo type="num">
                <xm:f>1</xm:f>
              </x14:cfvo>
              <x14:cfvo type="num">
                <xm:f>2</xm:f>
              </x14:cfvo>
              <x14:cfIcon iconSet="NoIcons" iconId="0"/>
              <x14:cfIcon iconSet="3TrafficLights1" iconId="2"/>
              <x14:cfIcon iconSet="3TrafficLights1" iconId="0"/>
            </x14:iconSet>
          </x14:cfRule>
          <xm:sqref>H32</xm:sqref>
        </x14:conditionalFormatting>
        <x14:conditionalFormatting xmlns:xm="http://schemas.microsoft.com/office/excel/2006/main">
          <x14:cfRule type="iconSet" priority="41" id="{29B7602E-154E-4A20-9842-D785E1E9489A}">
            <x14:iconSet showValue="0" custom="1">
              <x14:cfvo type="percent">
                <xm:f>0</xm:f>
              </x14:cfvo>
              <x14:cfvo type="num">
                <xm:f>1</xm:f>
              </x14:cfvo>
              <x14:cfvo type="num">
                <xm:f>2</xm:f>
              </x14:cfvo>
              <x14:cfIcon iconSet="NoIcons" iconId="0"/>
              <x14:cfIcon iconSet="3TrafficLights1" iconId="2"/>
              <x14:cfIcon iconSet="3TrafficLights1" iconId="0"/>
            </x14:iconSet>
          </x14:cfRule>
          <xm:sqref>J40</xm:sqref>
        </x14:conditionalFormatting>
        <x14:conditionalFormatting xmlns:xm="http://schemas.microsoft.com/office/excel/2006/main">
          <x14:cfRule type="iconSet" priority="37" id="{A6A12B59-F4C9-4667-8481-C544CCF99AE4}">
            <x14:iconSet showValue="0" custom="1">
              <x14:cfvo type="percent">
                <xm:f>0</xm:f>
              </x14:cfvo>
              <x14:cfvo type="num">
                <xm:f>1</xm:f>
              </x14:cfvo>
              <x14:cfvo type="num">
                <xm:f>2</xm:f>
              </x14:cfvo>
              <x14:cfIcon iconSet="NoIcons" iconId="0"/>
              <x14:cfIcon iconSet="3TrafficLights1" iconId="2"/>
              <x14:cfIcon iconSet="3TrafficLights1" iconId="0"/>
            </x14:iconSet>
          </x14:cfRule>
          <xm:sqref>J72</xm:sqref>
        </x14:conditionalFormatting>
        <x14:conditionalFormatting xmlns:xm="http://schemas.microsoft.com/office/excel/2006/main">
          <x14:cfRule type="iconSet" priority="29" id="{85ECCEDF-4277-47DA-8D93-917DEAB39FE6}">
            <x14:iconSet showValue="0" custom="1">
              <x14:cfvo type="percent">
                <xm:f>0</xm:f>
              </x14:cfvo>
              <x14:cfvo type="num">
                <xm:f>1</xm:f>
              </x14:cfvo>
              <x14:cfvo type="num">
                <xm:f>2</xm:f>
              </x14:cfvo>
              <x14:cfIcon iconSet="NoIcons" iconId="0"/>
              <x14:cfIcon iconSet="3TrafficLights1" iconId="2"/>
              <x14:cfIcon iconSet="3TrafficLights1" iconId="0"/>
            </x14:iconSet>
          </x14:cfRule>
          <xm:sqref>F11</xm:sqref>
        </x14:conditionalFormatting>
        <x14:conditionalFormatting xmlns:xm="http://schemas.microsoft.com/office/excel/2006/main">
          <x14:cfRule type="iconSet" priority="25" id="{D64D5B37-6D93-496D-B92A-B39199065838}">
            <x14:iconSet showValue="0" custom="1">
              <x14:cfvo type="percent">
                <xm:f>0</xm:f>
              </x14:cfvo>
              <x14:cfvo type="num">
                <xm:f>1</xm:f>
              </x14:cfvo>
              <x14:cfvo type="num">
                <xm:f>2</xm:f>
              </x14:cfvo>
              <x14:cfIcon iconSet="NoIcons" iconId="0"/>
              <x14:cfIcon iconSet="3TrafficLights1" iconId="2"/>
              <x14:cfIcon iconSet="3TrafficLights1" iconId="0"/>
            </x14:iconSet>
          </x14:cfRule>
          <xm:sqref>H72</xm:sqref>
        </x14:conditionalFormatting>
        <x14:conditionalFormatting xmlns:xm="http://schemas.microsoft.com/office/excel/2006/main">
          <x14:cfRule type="iconSet" priority="13" id="{A29A0A99-716B-4D2A-97A2-F66F30B46260}">
            <x14:iconSet showValue="0" custom="1">
              <x14:cfvo type="percent">
                <xm:f>0</xm:f>
              </x14:cfvo>
              <x14:cfvo type="num">
                <xm:f>1</xm:f>
              </x14:cfvo>
              <x14:cfvo type="num">
                <xm:f>2</xm:f>
              </x14:cfvo>
              <x14:cfIcon iconSet="NoIcons" iconId="0"/>
              <x14:cfIcon iconSet="3TrafficLights1" iconId="2"/>
              <x14:cfIcon iconSet="3TrafficLights1" iconId="0"/>
            </x14:iconSet>
          </x14:cfRule>
          <xm:sqref>F83</xm:sqref>
        </x14:conditionalFormatting>
        <x14:conditionalFormatting xmlns:xm="http://schemas.microsoft.com/office/excel/2006/main">
          <x14:cfRule type="iconSet" priority="9" id="{20222256-A9C5-40EB-9185-F3EADC4C9868}">
            <x14:iconSet showValue="0" custom="1">
              <x14:cfvo type="percent">
                <xm:f>0</xm:f>
              </x14:cfvo>
              <x14:cfvo type="num">
                <xm:f>1</xm:f>
              </x14:cfvo>
              <x14:cfvo type="num">
                <xm:f>2</xm:f>
              </x14:cfvo>
              <x14:cfIcon iconSet="NoIcons" iconId="0"/>
              <x14:cfIcon iconSet="3TrafficLights1" iconId="2"/>
              <x14:cfIcon iconSet="3TrafficLights1" iconId="0"/>
            </x14:iconSet>
          </x14:cfRule>
          <xm:sqref>F61</xm:sqref>
        </x14:conditionalFormatting>
        <x14:conditionalFormatting xmlns:xm="http://schemas.microsoft.com/office/excel/2006/main">
          <x14:cfRule type="iconSet" priority="5" id="{E048DD62-EAAA-4AAE-A74D-1D694CFF4B2E}">
            <x14:iconSet showValue="0" custom="1">
              <x14:cfvo type="percent">
                <xm:f>0</xm:f>
              </x14:cfvo>
              <x14:cfvo type="num">
                <xm:f>1</xm:f>
              </x14:cfvo>
              <x14:cfvo type="num">
                <xm:f>2</xm:f>
              </x14:cfvo>
              <x14:cfIcon iconSet="NoIcons" iconId="0"/>
              <x14:cfIcon iconSet="3TrafficLights1" iconId="2"/>
              <x14:cfIcon iconSet="3TrafficLights1" iconId="0"/>
            </x14:iconSet>
          </x14:cfRule>
          <xm:sqref>H83</xm:sqref>
        </x14:conditionalFormatting>
        <x14:conditionalFormatting xmlns:xm="http://schemas.microsoft.com/office/excel/2006/main">
          <x14:cfRule type="iconSet" priority="1" id="{4151BBF5-73BB-499F-B922-28F604E7B791}">
            <x14:iconSet showValue="0" custom="1">
              <x14:cfvo type="percent">
                <xm:f>0</xm:f>
              </x14:cfvo>
              <x14:cfvo type="num">
                <xm:f>1</xm:f>
              </x14:cfvo>
              <x14:cfvo type="num">
                <xm:f>2</xm:f>
              </x14:cfvo>
              <x14:cfIcon iconSet="NoIcons" iconId="0"/>
              <x14:cfIcon iconSet="3TrafficLights1" iconId="2"/>
              <x14:cfIcon iconSet="3TrafficLights1" iconId="0"/>
            </x14:iconSet>
          </x14:cfRule>
          <xm:sqref>J83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4"/>
  <sheetViews>
    <sheetView zoomScale="90" zoomScaleNormal="90" workbookViewId="0">
      <selection activeCell="B6" sqref="B6:F6"/>
    </sheetView>
  </sheetViews>
  <sheetFormatPr baseColWidth="10" defaultRowHeight="15" x14ac:dyDescent="0.25"/>
  <cols>
    <col min="1" max="1" width="3.7109375" style="7" customWidth="1"/>
    <col min="2" max="9" width="12.5703125" style="7" customWidth="1"/>
    <col min="10" max="10" width="4" style="7" customWidth="1"/>
    <col min="11" max="11" width="38.7109375" style="7" customWidth="1"/>
    <col min="12" max="16384" width="11.42578125" style="7"/>
  </cols>
  <sheetData>
    <row r="1" spans="1:12" ht="40.5" customHeight="1" thickBot="1" x14ac:dyDescent="0.3">
      <c r="A1" s="342" t="s">
        <v>202</v>
      </c>
      <c r="B1" s="343"/>
      <c r="C1" s="343"/>
      <c r="D1" s="343"/>
      <c r="E1" s="343"/>
      <c r="F1" s="343"/>
      <c r="G1" s="343"/>
      <c r="H1" s="343"/>
      <c r="I1" s="343"/>
      <c r="J1" s="344"/>
      <c r="K1" s="178"/>
    </row>
    <row r="2" spans="1:12" ht="16.5" customHeight="1" x14ac:dyDescent="0.25">
      <c r="A2" s="23"/>
      <c r="B2" s="22"/>
      <c r="C2" s="22"/>
      <c r="D2" s="22"/>
      <c r="E2" s="22"/>
      <c r="F2" s="22"/>
      <c r="G2" s="22"/>
      <c r="H2" s="22"/>
      <c r="I2" s="22"/>
      <c r="J2" s="24"/>
      <c r="K2" s="178"/>
    </row>
    <row r="3" spans="1:12" s="14" customFormat="1" ht="28.5" customHeight="1" x14ac:dyDescent="0.25">
      <c r="A3" s="25"/>
      <c r="B3" s="345">
        <f>'1. Fiche identité EDR'!E9</f>
        <v>0</v>
      </c>
      <c r="C3" s="345"/>
      <c r="D3" s="345"/>
      <c r="E3" s="345"/>
      <c r="F3" s="345"/>
      <c r="G3" s="26"/>
      <c r="H3" s="345">
        <f>'1. Fiche identité EDR'!K9</f>
        <v>0</v>
      </c>
      <c r="I3" s="345"/>
      <c r="J3" s="27"/>
      <c r="K3" s="186"/>
    </row>
    <row r="4" spans="1:12" ht="15.75" thickBot="1" x14ac:dyDescent="0.3">
      <c r="A4" s="17"/>
      <c r="B4" s="15"/>
      <c r="C4" s="15"/>
      <c r="D4" s="15"/>
      <c r="E4" s="15"/>
      <c r="F4" s="15"/>
      <c r="G4" s="15"/>
      <c r="H4" s="15"/>
      <c r="I4" s="15"/>
      <c r="J4" s="16"/>
      <c r="K4" s="178"/>
    </row>
    <row r="5" spans="1:12" x14ac:dyDescent="0.25">
      <c r="A5" s="23"/>
      <c r="B5" s="29"/>
      <c r="C5" s="29"/>
      <c r="D5" s="29"/>
      <c r="E5" s="29"/>
      <c r="F5" s="29"/>
      <c r="G5" s="29"/>
      <c r="H5" s="29"/>
      <c r="I5" s="29"/>
      <c r="J5" s="30"/>
      <c r="K5" s="178"/>
    </row>
    <row r="6" spans="1:12" ht="31.5" customHeight="1" x14ac:dyDescent="0.25">
      <c r="A6" s="17"/>
      <c r="B6" s="346"/>
      <c r="C6" s="346"/>
      <c r="D6" s="346"/>
      <c r="E6" s="346"/>
      <c r="F6" s="346"/>
      <c r="G6" s="74"/>
      <c r="H6" s="336" t="str">
        <f>IF('2. Grille Auto Evaluation'!D5=0,"INCOMPLET",IF('2. Grille Auto Evaluation'!D5=1,"1 ETOILE",IF('2. Grille Auto Evaluation'!D5=2,"2 ETOILES",IF('2. Grille Auto Evaluation'!D5=3,"3 ETOILES"))))</f>
        <v>INCOMPLET</v>
      </c>
      <c r="I6" s="337"/>
      <c r="J6" s="16"/>
      <c r="K6" s="187"/>
      <c r="L6"/>
    </row>
    <row r="7" spans="1:12" ht="15.75" thickBot="1" x14ac:dyDescent="0.3">
      <c r="A7" s="18"/>
      <c r="B7" s="31"/>
      <c r="C7" s="32"/>
      <c r="D7" s="31"/>
      <c r="E7" s="31"/>
      <c r="F7" s="31"/>
      <c r="G7" s="19"/>
      <c r="H7" s="19"/>
      <c r="I7" s="19"/>
      <c r="J7" s="20"/>
      <c r="K7" s="178"/>
    </row>
    <row r="8" spans="1:12" x14ac:dyDescent="0.25">
      <c r="A8" s="23"/>
      <c r="B8" s="59"/>
      <c r="C8" s="60"/>
      <c r="D8" s="59"/>
      <c r="E8" s="59"/>
      <c r="F8" s="59"/>
      <c r="G8" s="29"/>
      <c r="H8" s="29"/>
      <c r="I8" s="29"/>
      <c r="J8" s="30"/>
      <c r="K8" s="178"/>
    </row>
    <row r="9" spans="1:12" x14ac:dyDescent="0.25">
      <c r="A9" s="17"/>
      <c r="B9" s="252" t="s">
        <v>203</v>
      </c>
      <c r="C9" s="341"/>
      <c r="D9" s="347"/>
      <c r="E9" s="347"/>
      <c r="F9" s="347"/>
      <c r="G9" s="15"/>
      <c r="H9" s="335" t="s">
        <v>468</v>
      </c>
      <c r="I9" s="335"/>
      <c r="J9" s="16"/>
      <c r="K9" s="178"/>
    </row>
    <row r="10" spans="1:12" x14ac:dyDescent="0.25">
      <c r="A10" s="17"/>
      <c r="B10" s="36"/>
      <c r="C10" s="36"/>
      <c r="D10" s="36"/>
      <c r="E10" s="15"/>
      <c r="F10" s="15"/>
      <c r="G10" s="15"/>
      <c r="H10" s="15"/>
      <c r="I10" s="15"/>
      <c r="J10" s="16"/>
      <c r="K10" s="178"/>
    </row>
    <row r="11" spans="1:12" ht="15.75" x14ac:dyDescent="0.25">
      <c r="A11" s="17"/>
      <c r="B11" s="338" t="s">
        <v>204</v>
      </c>
      <c r="C11" s="339"/>
      <c r="D11" s="339"/>
      <c r="E11" s="339"/>
      <c r="F11" s="339"/>
      <c r="G11" s="339"/>
      <c r="H11" s="339"/>
      <c r="I11" s="340"/>
      <c r="J11" s="16"/>
      <c r="K11" s="178"/>
    </row>
    <row r="12" spans="1:12" x14ac:dyDescent="0.25">
      <c r="A12" s="17"/>
      <c r="B12" s="276" t="s">
        <v>153</v>
      </c>
      <c r="C12" s="276"/>
      <c r="D12" s="276" t="s">
        <v>205</v>
      </c>
      <c r="E12" s="276"/>
      <c r="F12" s="304" t="s">
        <v>206</v>
      </c>
      <c r="G12" s="305"/>
      <c r="H12" s="305"/>
      <c r="I12" s="306"/>
      <c r="J12" s="16"/>
      <c r="K12" s="178"/>
    </row>
    <row r="13" spans="1:12" x14ac:dyDescent="0.25">
      <c r="A13" s="17"/>
      <c r="B13" s="244"/>
      <c r="C13" s="244"/>
      <c r="D13" s="244"/>
      <c r="E13" s="244"/>
      <c r="F13" s="245"/>
      <c r="G13" s="279"/>
      <c r="H13" s="279"/>
      <c r="I13" s="246"/>
      <c r="J13" s="16"/>
      <c r="K13" s="178"/>
    </row>
    <row r="14" spans="1:12" x14ac:dyDescent="0.25">
      <c r="A14" s="17"/>
      <c r="B14" s="244"/>
      <c r="C14" s="244"/>
      <c r="D14" s="244"/>
      <c r="E14" s="244"/>
      <c r="F14" s="245"/>
      <c r="G14" s="279"/>
      <c r="H14" s="279"/>
      <c r="I14" s="246"/>
      <c r="J14" s="16"/>
      <c r="K14" s="178"/>
    </row>
    <row r="15" spans="1:12" x14ac:dyDescent="0.25">
      <c r="A15" s="17"/>
      <c r="B15" s="244"/>
      <c r="C15" s="244"/>
      <c r="D15" s="244"/>
      <c r="E15" s="244"/>
      <c r="F15" s="245"/>
      <c r="G15" s="279"/>
      <c r="H15" s="279"/>
      <c r="I15" s="246"/>
      <c r="J15" s="16"/>
      <c r="K15" s="178"/>
    </row>
    <row r="16" spans="1:12" x14ac:dyDescent="0.25">
      <c r="A16" s="17"/>
      <c r="B16" s="244"/>
      <c r="C16" s="244"/>
      <c r="D16" s="244"/>
      <c r="E16" s="244"/>
      <c r="F16" s="245"/>
      <c r="G16" s="279"/>
      <c r="H16" s="279"/>
      <c r="I16" s="246"/>
      <c r="J16" s="16"/>
      <c r="K16" s="178"/>
    </row>
    <row r="17" spans="1:11" x14ac:dyDescent="0.25">
      <c r="A17" s="61"/>
      <c r="B17" s="36"/>
      <c r="C17" s="36"/>
      <c r="D17" s="36"/>
      <c r="E17" s="37"/>
      <c r="F17" s="37"/>
      <c r="G17" s="15"/>
      <c r="H17" s="15"/>
      <c r="I17" s="15"/>
      <c r="J17" s="16"/>
      <c r="K17" s="178"/>
    </row>
    <row r="18" spans="1:11" ht="21.75" customHeight="1" x14ac:dyDescent="0.25">
      <c r="A18" s="17"/>
      <c r="B18" s="328" t="s">
        <v>210</v>
      </c>
      <c r="C18" s="328"/>
      <c r="D18" s="328"/>
      <c r="E18" s="328"/>
      <c r="F18" s="37"/>
      <c r="G18" s="313"/>
      <c r="H18" s="313"/>
      <c r="I18" s="313"/>
      <c r="J18" s="16"/>
      <c r="K18" s="178"/>
    </row>
    <row r="19" spans="1:11" x14ac:dyDescent="0.25">
      <c r="A19" s="61"/>
      <c r="B19" s="36"/>
      <c r="C19" s="36"/>
      <c r="D19" s="36"/>
      <c r="E19" s="36"/>
      <c r="F19" s="114"/>
      <c r="G19" s="15"/>
      <c r="H19" s="15"/>
      <c r="I19" s="15"/>
      <c r="J19" s="16"/>
      <c r="K19" s="178"/>
    </row>
    <row r="20" spans="1:11" ht="19.5" customHeight="1" x14ac:dyDescent="0.25">
      <c r="A20" s="17"/>
      <c r="B20" s="325" t="s">
        <v>185</v>
      </c>
      <c r="C20" s="326"/>
      <c r="D20" s="327"/>
      <c r="E20" s="37"/>
      <c r="F20" s="37"/>
      <c r="G20" s="318" t="s">
        <v>189</v>
      </c>
      <c r="H20" s="319"/>
      <c r="I20" s="320"/>
      <c r="J20" s="16"/>
      <c r="K20" s="178"/>
    </row>
    <row r="21" spans="1:11" x14ac:dyDescent="0.25">
      <c r="A21" s="17"/>
      <c r="B21" s="197" t="s">
        <v>153</v>
      </c>
      <c r="C21" s="321" t="s">
        <v>380</v>
      </c>
      <c r="D21" s="322"/>
      <c r="E21" s="15"/>
      <c r="F21" s="15"/>
      <c r="G21" s="197" t="s">
        <v>153</v>
      </c>
      <c r="H21" s="321"/>
      <c r="I21" s="322"/>
      <c r="J21" s="16"/>
      <c r="K21" s="178"/>
    </row>
    <row r="22" spans="1:11" x14ac:dyDescent="0.25">
      <c r="A22" s="17"/>
      <c r="B22" s="198"/>
      <c r="C22" s="15"/>
      <c r="D22" s="39"/>
      <c r="E22" s="15"/>
      <c r="F22" s="15"/>
      <c r="G22" s="198"/>
      <c r="H22" s="15"/>
      <c r="I22" s="39"/>
      <c r="J22" s="16"/>
      <c r="K22" s="178"/>
    </row>
    <row r="23" spans="1:11" x14ac:dyDescent="0.25">
      <c r="A23" s="17"/>
      <c r="B23" s="197" t="s">
        <v>186</v>
      </c>
      <c r="C23" s="323"/>
      <c r="D23" s="324"/>
      <c r="E23" s="15"/>
      <c r="F23" s="15"/>
      <c r="G23" s="197" t="s">
        <v>190</v>
      </c>
      <c r="H23" s="323"/>
      <c r="I23" s="324"/>
      <c r="J23" s="16"/>
      <c r="K23" s="178"/>
    </row>
    <row r="24" spans="1:11" x14ac:dyDescent="0.25">
      <c r="A24" s="17"/>
      <c r="B24" s="198"/>
      <c r="C24" s="15"/>
      <c r="D24" s="39"/>
      <c r="E24" s="15"/>
      <c r="F24" s="15"/>
      <c r="G24" s="198"/>
      <c r="H24" s="15"/>
      <c r="I24" s="39"/>
      <c r="J24" s="16"/>
      <c r="K24" s="178"/>
    </row>
    <row r="25" spans="1:11" ht="32.25" customHeight="1" x14ac:dyDescent="0.25">
      <c r="A25" s="17"/>
      <c r="B25" s="199" t="s">
        <v>187</v>
      </c>
      <c r="C25" s="317"/>
      <c r="D25" s="317"/>
      <c r="E25" s="15"/>
      <c r="F25" s="15"/>
      <c r="G25" s="89" t="s">
        <v>466</v>
      </c>
      <c r="H25" s="317"/>
      <c r="I25" s="317"/>
      <c r="J25" s="16"/>
      <c r="K25" s="178"/>
    </row>
    <row r="26" spans="1:11" ht="15.75" thickBot="1" x14ac:dyDescent="0.3">
      <c r="A26" s="18"/>
      <c r="B26" s="195"/>
      <c r="C26" s="19"/>
      <c r="D26" s="19"/>
      <c r="E26" s="19"/>
      <c r="F26" s="19"/>
      <c r="G26" s="19"/>
      <c r="H26" s="19"/>
      <c r="I26" s="19"/>
      <c r="J26" s="20"/>
      <c r="K26" s="178"/>
    </row>
    <row r="27" spans="1:11" x14ac:dyDescent="0.25">
      <c r="A27" s="17"/>
      <c r="B27" s="15"/>
      <c r="C27" s="15"/>
      <c r="D27" s="15"/>
      <c r="E27" s="15"/>
      <c r="F27" s="15"/>
      <c r="G27" s="15"/>
      <c r="H27" s="15"/>
      <c r="I27" s="15"/>
      <c r="J27" s="16"/>
      <c r="K27" s="178"/>
    </row>
    <row r="28" spans="1:11" ht="21.75" customHeight="1" x14ac:dyDescent="0.25">
      <c r="A28" s="17"/>
      <c r="B28" s="314" t="s">
        <v>385</v>
      </c>
      <c r="C28" s="315"/>
      <c r="D28" s="315"/>
      <c r="E28" s="315"/>
      <c r="F28" s="315"/>
      <c r="G28" s="315"/>
      <c r="H28" s="315"/>
      <c r="I28" s="316"/>
      <c r="J28" s="16"/>
      <c r="K28" s="178"/>
    </row>
    <row r="29" spans="1:11" x14ac:dyDescent="0.25">
      <c r="A29" s="17"/>
      <c r="B29" s="36"/>
      <c r="C29" s="36"/>
      <c r="D29" s="36"/>
      <c r="E29" s="15"/>
      <c r="F29" s="15"/>
      <c r="G29" s="15"/>
      <c r="H29" s="58"/>
      <c r="I29" s="58"/>
      <c r="J29" s="16"/>
      <c r="K29" s="178"/>
    </row>
    <row r="30" spans="1:11" ht="23.25" customHeight="1" x14ac:dyDescent="0.25">
      <c r="A30" s="17"/>
      <c r="B30" s="309" t="s">
        <v>389</v>
      </c>
      <c r="C30" s="310"/>
      <c r="D30" s="310"/>
      <c r="E30" s="310"/>
      <c r="F30" s="310"/>
      <c r="G30" s="310"/>
      <c r="H30" s="310"/>
      <c r="I30" s="311"/>
      <c r="J30" s="16"/>
      <c r="K30" s="178"/>
    </row>
    <row r="31" spans="1:11" ht="23.25" customHeight="1" x14ac:dyDescent="0.25">
      <c r="A31" s="17"/>
      <c r="B31" s="312" t="s">
        <v>386</v>
      </c>
      <c r="C31" s="312"/>
      <c r="D31" s="301" t="s">
        <v>406</v>
      </c>
      <c r="E31" s="302"/>
      <c r="F31" s="303"/>
      <c r="G31" s="301" t="s">
        <v>387</v>
      </c>
      <c r="H31" s="303"/>
      <c r="I31" s="172" t="s">
        <v>388</v>
      </c>
      <c r="J31" s="16"/>
      <c r="K31" s="178"/>
    </row>
    <row r="32" spans="1:11" ht="33" customHeight="1" x14ac:dyDescent="0.25">
      <c r="A32" s="17"/>
      <c r="B32" s="266" t="s">
        <v>390</v>
      </c>
      <c r="C32" s="266"/>
      <c r="D32" s="298"/>
      <c r="E32" s="299"/>
      <c r="F32" s="300"/>
      <c r="G32" s="307"/>
      <c r="H32" s="308"/>
      <c r="I32" s="115"/>
      <c r="J32" s="16"/>
      <c r="K32" s="178"/>
    </row>
    <row r="33" spans="1:11" ht="33" customHeight="1" x14ac:dyDescent="0.25">
      <c r="A33" s="17"/>
      <c r="B33" s="266" t="s">
        <v>391</v>
      </c>
      <c r="C33" s="266"/>
      <c r="D33" s="298"/>
      <c r="E33" s="299"/>
      <c r="F33" s="300"/>
      <c r="G33" s="307"/>
      <c r="H33" s="308"/>
      <c r="I33" s="115"/>
      <c r="J33" s="16"/>
      <c r="K33" s="178"/>
    </row>
    <row r="34" spans="1:11" ht="33" customHeight="1" x14ac:dyDescent="0.25">
      <c r="A34" s="17"/>
      <c r="B34" s="266" t="s">
        <v>392</v>
      </c>
      <c r="C34" s="266"/>
      <c r="D34" s="298"/>
      <c r="E34" s="299"/>
      <c r="F34" s="300"/>
      <c r="G34" s="307"/>
      <c r="H34" s="308"/>
      <c r="I34" s="115"/>
      <c r="J34" s="16"/>
      <c r="K34" s="178"/>
    </row>
    <row r="35" spans="1:11" ht="33" customHeight="1" x14ac:dyDescent="0.25">
      <c r="A35" s="17"/>
      <c r="B35" s="266" t="s">
        <v>393</v>
      </c>
      <c r="C35" s="266"/>
      <c r="D35" s="298"/>
      <c r="E35" s="299"/>
      <c r="F35" s="300"/>
      <c r="G35" s="307"/>
      <c r="H35" s="308"/>
      <c r="I35" s="115"/>
      <c r="J35" s="16"/>
      <c r="K35" s="178"/>
    </row>
    <row r="36" spans="1:11" ht="23.25" customHeight="1" x14ac:dyDescent="0.25">
      <c r="A36" s="17"/>
      <c r="B36" s="309" t="s">
        <v>207</v>
      </c>
      <c r="C36" s="310"/>
      <c r="D36" s="310"/>
      <c r="E36" s="310"/>
      <c r="F36" s="310"/>
      <c r="G36" s="310"/>
      <c r="H36" s="310"/>
      <c r="I36" s="311"/>
      <c r="J36" s="16"/>
      <c r="K36" s="178"/>
    </row>
    <row r="37" spans="1:11" ht="23.25" customHeight="1" x14ac:dyDescent="0.25">
      <c r="A37" s="17"/>
      <c r="B37" s="312" t="s">
        <v>386</v>
      </c>
      <c r="C37" s="312"/>
      <c r="D37" s="301" t="s">
        <v>406</v>
      </c>
      <c r="E37" s="302"/>
      <c r="F37" s="303"/>
      <c r="G37" s="301" t="s">
        <v>387</v>
      </c>
      <c r="H37" s="303"/>
      <c r="I37" s="172" t="s">
        <v>388</v>
      </c>
      <c r="J37" s="16"/>
      <c r="K37" s="178"/>
    </row>
    <row r="38" spans="1:11" ht="33" customHeight="1" x14ac:dyDescent="0.25">
      <c r="A38" s="17"/>
      <c r="B38" s="266" t="s">
        <v>394</v>
      </c>
      <c r="C38" s="266"/>
      <c r="D38" s="298"/>
      <c r="E38" s="299"/>
      <c r="F38" s="300"/>
      <c r="G38" s="307"/>
      <c r="H38" s="308"/>
      <c r="I38" s="115"/>
      <c r="J38" s="16"/>
      <c r="K38" s="178"/>
    </row>
    <row r="39" spans="1:11" ht="33" customHeight="1" x14ac:dyDescent="0.25">
      <c r="A39" s="17"/>
      <c r="B39" s="266" t="s">
        <v>395</v>
      </c>
      <c r="C39" s="266"/>
      <c r="D39" s="298"/>
      <c r="E39" s="299"/>
      <c r="F39" s="300"/>
      <c r="G39" s="307"/>
      <c r="H39" s="308"/>
      <c r="I39" s="115"/>
      <c r="J39" s="16"/>
      <c r="K39" s="178"/>
    </row>
    <row r="40" spans="1:11" ht="33" customHeight="1" x14ac:dyDescent="0.25">
      <c r="A40" s="17"/>
      <c r="B40" s="266" t="s">
        <v>396</v>
      </c>
      <c r="C40" s="266"/>
      <c r="D40" s="298"/>
      <c r="E40" s="299"/>
      <c r="F40" s="300"/>
      <c r="G40" s="307"/>
      <c r="H40" s="308"/>
      <c r="I40" s="115"/>
      <c r="J40" s="16"/>
      <c r="K40" s="178"/>
    </row>
    <row r="41" spans="1:11" ht="33" customHeight="1" x14ac:dyDescent="0.25">
      <c r="A41" s="17"/>
      <c r="B41" s="266" t="s">
        <v>397</v>
      </c>
      <c r="C41" s="266"/>
      <c r="D41" s="298"/>
      <c r="E41" s="299"/>
      <c r="F41" s="300"/>
      <c r="G41" s="307"/>
      <c r="H41" s="308"/>
      <c r="I41" s="115"/>
      <c r="J41" s="16"/>
      <c r="K41" s="178"/>
    </row>
    <row r="42" spans="1:11" ht="33" customHeight="1" x14ac:dyDescent="0.25">
      <c r="A42" s="17"/>
      <c r="B42" s="266" t="s">
        <v>398</v>
      </c>
      <c r="C42" s="266"/>
      <c r="D42" s="298"/>
      <c r="E42" s="299"/>
      <c r="F42" s="300"/>
      <c r="G42" s="307"/>
      <c r="H42" s="308"/>
      <c r="I42" s="115"/>
      <c r="J42" s="16"/>
      <c r="K42" s="178"/>
    </row>
    <row r="43" spans="1:11" ht="33" customHeight="1" x14ac:dyDescent="0.25">
      <c r="A43" s="17"/>
      <c r="B43" s="266" t="s">
        <v>399</v>
      </c>
      <c r="C43" s="266"/>
      <c r="D43" s="298"/>
      <c r="E43" s="299"/>
      <c r="F43" s="300"/>
      <c r="G43" s="307"/>
      <c r="H43" s="308"/>
      <c r="I43" s="115"/>
      <c r="J43" s="16"/>
      <c r="K43" s="178"/>
    </row>
    <row r="44" spans="1:11" ht="33" customHeight="1" x14ac:dyDescent="0.25">
      <c r="A44" s="17"/>
      <c r="B44" s="266" t="s">
        <v>400</v>
      </c>
      <c r="C44" s="266"/>
      <c r="D44" s="298"/>
      <c r="E44" s="299"/>
      <c r="F44" s="300"/>
      <c r="G44" s="307"/>
      <c r="H44" s="308"/>
      <c r="I44" s="115"/>
      <c r="J44" s="16"/>
      <c r="K44" s="178"/>
    </row>
    <row r="45" spans="1:11" ht="23.25" customHeight="1" x14ac:dyDescent="0.25">
      <c r="A45" s="17"/>
      <c r="B45" s="309" t="s">
        <v>208</v>
      </c>
      <c r="C45" s="310"/>
      <c r="D45" s="310"/>
      <c r="E45" s="310"/>
      <c r="F45" s="310"/>
      <c r="G45" s="310"/>
      <c r="H45" s="310"/>
      <c r="I45" s="311"/>
      <c r="J45" s="16"/>
      <c r="K45" s="178"/>
    </row>
    <row r="46" spans="1:11" ht="23.25" customHeight="1" x14ac:dyDescent="0.25">
      <c r="A46" s="17"/>
      <c r="B46" s="312" t="s">
        <v>386</v>
      </c>
      <c r="C46" s="312"/>
      <c r="D46" s="301" t="s">
        <v>406</v>
      </c>
      <c r="E46" s="302"/>
      <c r="F46" s="303"/>
      <c r="G46" s="301" t="s">
        <v>387</v>
      </c>
      <c r="H46" s="303"/>
      <c r="I46" s="172" t="s">
        <v>388</v>
      </c>
      <c r="J46" s="16"/>
      <c r="K46" s="178"/>
    </row>
    <row r="47" spans="1:11" ht="33" customHeight="1" x14ac:dyDescent="0.25">
      <c r="A47" s="17"/>
      <c r="B47" s="266" t="s">
        <v>401</v>
      </c>
      <c r="C47" s="266"/>
      <c r="D47" s="298"/>
      <c r="E47" s="299"/>
      <c r="F47" s="300"/>
      <c r="G47" s="307"/>
      <c r="H47" s="308"/>
      <c r="I47" s="115"/>
      <c r="J47" s="16"/>
      <c r="K47" s="178"/>
    </row>
    <row r="48" spans="1:11" ht="33" customHeight="1" x14ac:dyDescent="0.25">
      <c r="A48" s="17"/>
      <c r="B48" s="266" t="s">
        <v>402</v>
      </c>
      <c r="C48" s="266"/>
      <c r="D48" s="298"/>
      <c r="E48" s="299"/>
      <c r="F48" s="300"/>
      <c r="G48" s="307"/>
      <c r="H48" s="308"/>
      <c r="I48" s="115"/>
      <c r="J48" s="16"/>
      <c r="K48" s="178"/>
    </row>
    <row r="49" spans="1:11" ht="33" customHeight="1" x14ac:dyDescent="0.25">
      <c r="A49" s="17"/>
      <c r="B49" s="266" t="s">
        <v>403</v>
      </c>
      <c r="C49" s="266"/>
      <c r="D49" s="298"/>
      <c r="E49" s="299"/>
      <c r="F49" s="300"/>
      <c r="G49" s="307"/>
      <c r="H49" s="308"/>
      <c r="I49" s="115"/>
      <c r="J49" s="16"/>
      <c r="K49" s="178"/>
    </row>
    <row r="50" spans="1:11" ht="33" customHeight="1" x14ac:dyDescent="0.25">
      <c r="A50" s="17"/>
      <c r="B50" s="266" t="s">
        <v>404</v>
      </c>
      <c r="C50" s="266"/>
      <c r="D50" s="298"/>
      <c r="E50" s="299"/>
      <c r="F50" s="300"/>
      <c r="G50" s="307"/>
      <c r="H50" s="308"/>
      <c r="I50" s="115"/>
      <c r="J50" s="16"/>
      <c r="K50" s="178"/>
    </row>
    <row r="51" spans="1:11" ht="33" customHeight="1" x14ac:dyDescent="0.25">
      <c r="A51" s="17"/>
      <c r="B51" s="266" t="s">
        <v>405</v>
      </c>
      <c r="C51" s="266"/>
      <c r="D51" s="298"/>
      <c r="E51" s="299"/>
      <c r="F51" s="300"/>
      <c r="G51" s="307"/>
      <c r="H51" s="308"/>
      <c r="I51" s="115"/>
      <c r="J51" s="16"/>
      <c r="K51" s="178"/>
    </row>
    <row r="52" spans="1:11" ht="20.25" customHeight="1" x14ac:dyDescent="0.25">
      <c r="A52" s="17"/>
      <c r="B52" s="332" t="s">
        <v>209</v>
      </c>
      <c r="C52" s="333"/>
      <c r="D52" s="333"/>
      <c r="E52" s="333"/>
      <c r="F52" s="333"/>
      <c r="G52" s="333"/>
      <c r="H52" s="333"/>
      <c r="I52" s="334"/>
      <c r="J52" s="16"/>
      <c r="K52" s="178"/>
    </row>
    <row r="53" spans="1:11" ht="129" customHeight="1" x14ac:dyDescent="0.25">
      <c r="A53" s="17"/>
      <c r="B53" s="329"/>
      <c r="C53" s="330"/>
      <c r="D53" s="330"/>
      <c r="E53" s="330"/>
      <c r="F53" s="330"/>
      <c r="G53" s="330"/>
      <c r="H53" s="330"/>
      <c r="I53" s="331"/>
      <c r="J53" s="16"/>
      <c r="K53" s="178"/>
    </row>
    <row r="54" spans="1:11" ht="15.75" thickBot="1" x14ac:dyDescent="0.3">
      <c r="A54" s="62"/>
      <c r="B54" s="35"/>
      <c r="C54" s="35"/>
      <c r="D54" s="35"/>
      <c r="E54" s="35"/>
      <c r="F54" s="116"/>
      <c r="G54" s="35"/>
      <c r="H54" s="35"/>
      <c r="I54" s="35"/>
      <c r="J54" s="63"/>
      <c r="K54" s="178"/>
    </row>
  </sheetData>
  <sheetProtection algorithmName="SHA-512" hashValue="N6B+5eN8gS/PZCfm5U+TjnZOtE9kT1ITmDTbvnvU3yr2qJJOzrjSIngvo7mXKRdgybd/hytwlPvaF9J8kWHXKQ==" saltValue="SLm222GX5k4lh/GnFPao7w==" spinCount="100000" sheet="1" scenarios="1"/>
  <mergeCells count="97">
    <mergeCell ref="A1:J1"/>
    <mergeCell ref="H3:I3"/>
    <mergeCell ref="B3:F3"/>
    <mergeCell ref="B6:F6"/>
    <mergeCell ref="D9:F9"/>
    <mergeCell ref="B53:I53"/>
    <mergeCell ref="B52:I52"/>
    <mergeCell ref="D51:F51"/>
    <mergeCell ref="H9:I9"/>
    <mergeCell ref="H6:I6"/>
    <mergeCell ref="D15:E15"/>
    <mergeCell ref="B11:I11"/>
    <mergeCell ref="B9:C9"/>
    <mergeCell ref="B16:C16"/>
    <mergeCell ref="D16:E16"/>
    <mergeCell ref="D13:E13"/>
    <mergeCell ref="B12:C12"/>
    <mergeCell ref="D12:E12"/>
    <mergeCell ref="B13:C13"/>
    <mergeCell ref="B14:C14"/>
    <mergeCell ref="D14:E14"/>
    <mergeCell ref="B15:C15"/>
    <mergeCell ref="G32:H32"/>
    <mergeCell ref="D32:F32"/>
    <mergeCell ref="G18:I18"/>
    <mergeCell ref="B28:I28"/>
    <mergeCell ref="H25:I25"/>
    <mergeCell ref="G20:I20"/>
    <mergeCell ref="H21:I21"/>
    <mergeCell ref="H23:I23"/>
    <mergeCell ref="C25:D25"/>
    <mergeCell ref="B20:D20"/>
    <mergeCell ref="C21:D21"/>
    <mergeCell ref="C23:D23"/>
    <mergeCell ref="B18:E18"/>
    <mergeCell ref="G35:H35"/>
    <mergeCell ref="B33:C33"/>
    <mergeCell ref="G33:H33"/>
    <mergeCell ref="B34:C34"/>
    <mergeCell ref="G34:H34"/>
    <mergeCell ref="D33:F33"/>
    <mergeCell ref="D34:F34"/>
    <mergeCell ref="D35:F35"/>
    <mergeCell ref="G38:H38"/>
    <mergeCell ref="B39:C39"/>
    <mergeCell ref="G39:H39"/>
    <mergeCell ref="D38:F38"/>
    <mergeCell ref="D39:F39"/>
    <mergeCell ref="G40:H40"/>
    <mergeCell ref="B41:C41"/>
    <mergeCell ref="G41:H41"/>
    <mergeCell ref="D40:F40"/>
    <mergeCell ref="D41:F41"/>
    <mergeCell ref="G42:H42"/>
    <mergeCell ref="B43:C43"/>
    <mergeCell ref="G43:H43"/>
    <mergeCell ref="D42:F42"/>
    <mergeCell ref="D43:F43"/>
    <mergeCell ref="G47:H47"/>
    <mergeCell ref="B48:C48"/>
    <mergeCell ref="G48:H48"/>
    <mergeCell ref="B44:C44"/>
    <mergeCell ref="G44:H44"/>
    <mergeCell ref="D44:F44"/>
    <mergeCell ref="D48:F48"/>
    <mergeCell ref="B51:C51"/>
    <mergeCell ref="G51:H51"/>
    <mergeCell ref="B30:I30"/>
    <mergeCell ref="B36:I36"/>
    <mergeCell ref="B45:I45"/>
    <mergeCell ref="B31:C31"/>
    <mergeCell ref="G31:H31"/>
    <mergeCell ref="B37:C37"/>
    <mergeCell ref="G37:H37"/>
    <mergeCell ref="B46:C46"/>
    <mergeCell ref="G46:H46"/>
    <mergeCell ref="D31:F31"/>
    <mergeCell ref="B49:C49"/>
    <mergeCell ref="G49:H49"/>
    <mergeCell ref="B50:C50"/>
    <mergeCell ref="G50:H50"/>
    <mergeCell ref="F12:I12"/>
    <mergeCell ref="F13:I13"/>
    <mergeCell ref="F14:I14"/>
    <mergeCell ref="F15:I15"/>
    <mergeCell ref="F16:I16"/>
    <mergeCell ref="D49:F49"/>
    <mergeCell ref="D50:F50"/>
    <mergeCell ref="D37:F37"/>
    <mergeCell ref="B35:C35"/>
    <mergeCell ref="B32:C32"/>
    <mergeCell ref="D46:F46"/>
    <mergeCell ref="D47:F47"/>
    <mergeCell ref="B47:C47"/>
    <mergeCell ref="B42:C42"/>
    <mergeCell ref="B40:C40"/>
    <mergeCell ref="B38:C38"/>
  </mergeCells>
  <conditionalFormatting sqref="G18">
    <cfRule type="containsText" dxfId="31" priority="6" operator="containsText" text="Avis défavorable">
      <formula>NOT(ISERROR(SEARCH("Avis défavorable",G18)))</formula>
    </cfRule>
    <cfRule type="containsText" dxfId="30" priority="7" operator="containsText" text="Avis favorable ">
      <formula>NOT(ISERROR(SEARCH("Avis favorable ",G18)))</formula>
    </cfRule>
  </conditionalFormatting>
  <conditionalFormatting sqref="H6:I6">
    <cfRule type="cellIs" dxfId="29" priority="1" operator="equal">
      <formula>"3 ETOILES"</formula>
    </cfRule>
    <cfRule type="cellIs" dxfId="28" priority="2" operator="equal">
      <formula>"2 ETOILES"</formula>
    </cfRule>
    <cfRule type="cellIs" dxfId="27" priority="3" operator="equal">
      <formula>"1 ETOILE"</formula>
    </cfRule>
    <cfRule type="cellIs" dxfId="26" priority="4" operator="equal">
      <formula>"COMPLET"</formula>
    </cfRule>
    <cfRule type="cellIs" dxfId="25" priority="5" operator="equal">
      <formula>"INCOMPLET"</formula>
    </cfRule>
  </conditionalFormatting>
  <dataValidations count="5">
    <dataValidation type="list" allowBlank="1" showInputMessage="1" showErrorMessage="1" sqref="D7:D8">
      <formula1>"janvier,février,mars,avril,mai,juin,juillet,août,septembre,octobre,novembre,décembre"</formula1>
    </dataValidation>
    <dataValidation type="list" allowBlank="1" showInputMessage="1" showErrorMessage="1" sqref="C7:C8">
      <formula1>"01,02,03,04,05,06,07,08,09,10,11,12,13,14,15,16,17,18,19,20,21,22,23,24,25,26,27,28,29,30,31"</formula1>
    </dataValidation>
    <dataValidation type="list" showInputMessage="1" showErrorMessage="1" sqref="G18:G19">
      <formula1>"Avis favorable , Avis défavorable"</formula1>
    </dataValidation>
    <dataValidation type="list" allowBlank="1" showInputMessage="1" showErrorMessage="1" sqref="H9:I9">
      <formula1>"Saison en cours,2018-2019,2019-2020,2020-2021,2021-2022,2022-2023,2023-2024,2024-2025"</formula1>
    </dataValidation>
    <dataValidation type="list" allowBlank="1" showInputMessage="1" showErrorMessage="1" sqref="B6">
      <formula1>"LABELLISATION , RENOUVELLEMENT"</formula1>
    </dataValidation>
  </dataValidations>
  <pageMargins left="0.70866141732283472" right="0.70866141732283472" top="0.35433070866141736" bottom="0.35433070866141736" header="0.31496062992125984" footer="0.31496062992125984"/>
  <pageSetup paperSize="9" scale="80" fitToHeight="0" orientation="portrait" r:id="rId1"/>
  <headerFooter>
    <oddHeader xml:space="preserve">&amp;L
</oddHeader>
    <oddFooter>&amp;LFédération Française de Rugby&amp;C2019-2020&amp;R&amp;P</oddFooter>
  </headerFooter>
  <rowBreaks count="1" manualBreakCount="1">
    <brk id="2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44"/>
  <sheetViews>
    <sheetView zoomScaleNormal="100" workbookViewId="0">
      <selection activeCell="B12" sqref="B12:E14"/>
    </sheetView>
  </sheetViews>
  <sheetFormatPr baseColWidth="10" defaultRowHeight="15" x14ac:dyDescent="0.25"/>
  <cols>
    <col min="1" max="1" width="3.7109375" style="7" customWidth="1"/>
    <col min="2" max="8" width="12.5703125" style="7" customWidth="1"/>
    <col min="9" max="9" width="4" style="7" customWidth="1"/>
    <col min="10" max="10" width="32.85546875" style="7" customWidth="1"/>
    <col min="11" max="16384" width="11.42578125" style="7"/>
  </cols>
  <sheetData>
    <row r="1" spans="1:11" ht="40.5" customHeight="1" thickBot="1" x14ac:dyDescent="0.3">
      <c r="A1" s="342" t="s">
        <v>215</v>
      </c>
      <c r="B1" s="343"/>
      <c r="C1" s="343"/>
      <c r="D1" s="343"/>
      <c r="E1" s="343"/>
      <c r="F1" s="343"/>
      <c r="G1" s="343"/>
      <c r="H1" s="343"/>
      <c r="I1" s="344"/>
      <c r="J1" s="178"/>
    </row>
    <row r="2" spans="1:11" ht="16.5" customHeight="1" x14ac:dyDescent="0.25">
      <c r="A2" s="23"/>
      <c r="B2" s="22"/>
      <c r="C2" s="22"/>
      <c r="D2" s="22"/>
      <c r="E2" s="22"/>
      <c r="F2" s="22"/>
      <c r="G2" s="22"/>
      <c r="H2" s="22"/>
      <c r="I2" s="24"/>
      <c r="J2" s="178"/>
    </row>
    <row r="3" spans="1:11" s="14" customFormat="1" ht="28.5" customHeight="1" x14ac:dyDescent="0.25">
      <c r="A3" s="25"/>
      <c r="B3" s="345">
        <f>'1. Fiche identité EDR'!E9</f>
        <v>0</v>
      </c>
      <c r="C3" s="345"/>
      <c r="D3" s="345"/>
      <c r="E3" s="345"/>
      <c r="F3" s="26"/>
      <c r="G3" s="345">
        <f>'1. Fiche identité EDR'!K9</f>
        <v>0</v>
      </c>
      <c r="H3" s="345"/>
      <c r="I3" s="27"/>
      <c r="J3" s="186"/>
    </row>
    <row r="4" spans="1:11" x14ac:dyDescent="0.25">
      <c r="A4" s="17"/>
      <c r="B4" s="15"/>
      <c r="C4" s="15"/>
      <c r="D4" s="15"/>
      <c r="E4" s="15"/>
      <c r="F4" s="15"/>
      <c r="G4" s="15"/>
      <c r="H4" s="15"/>
      <c r="I4" s="16"/>
      <c r="J4" s="178"/>
    </row>
    <row r="5" spans="1:11" s="14" customFormat="1" ht="28.5" customHeight="1" x14ac:dyDescent="0.25">
      <c r="A5" s="25"/>
      <c r="B5" s="345">
        <f>'1. Fiche identité EDR'!E5</f>
        <v>0</v>
      </c>
      <c r="C5" s="345"/>
      <c r="D5" s="345"/>
      <c r="E5" s="345"/>
      <c r="F5" s="26"/>
      <c r="G5" s="345">
        <f>'1. Fiche identité EDR'!K5</f>
        <v>0</v>
      </c>
      <c r="H5" s="345"/>
      <c r="I5" s="28"/>
      <c r="J5" s="186"/>
    </row>
    <row r="6" spans="1:11" x14ac:dyDescent="0.25">
      <c r="A6" s="17"/>
      <c r="B6" s="15"/>
      <c r="C6" s="15"/>
      <c r="D6" s="15"/>
      <c r="E6" s="15"/>
      <c r="F6" s="15"/>
      <c r="G6" s="15"/>
      <c r="H6" s="15"/>
      <c r="I6" s="16"/>
      <c r="J6" s="178"/>
    </row>
    <row r="7" spans="1:11" s="14" customFormat="1" ht="28.5" customHeight="1" x14ac:dyDescent="0.25">
      <c r="A7" s="25"/>
      <c r="B7" s="345">
        <f>'1. Fiche identité EDR'!E7</f>
        <v>0</v>
      </c>
      <c r="C7" s="345"/>
      <c r="D7" s="345"/>
      <c r="E7" s="345"/>
      <c r="F7" s="26"/>
      <c r="G7" s="345">
        <f>'1. Fiche identité EDR'!K7</f>
        <v>0</v>
      </c>
      <c r="H7" s="345"/>
      <c r="I7" s="28"/>
      <c r="J7" s="186"/>
    </row>
    <row r="8" spans="1:11" ht="15.75" thickBot="1" x14ac:dyDescent="0.3">
      <c r="A8" s="17"/>
      <c r="B8" s="15"/>
      <c r="C8" s="15"/>
      <c r="D8" s="15"/>
      <c r="E8" s="15"/>
      <c r="F8" s="15"/>
      <c r="G8" s="15"/>
      <c r="H8" s="15"/>
      <c r="I8" s="16"/>
      <c r="J8" s="178"/>
    </row>
    <row r="9" spans="1:11" x14ac:dyDescent="0.25">
      <c r="A9" s="23"/>
      <c r="B9" s="65"/>
      <c r="C9" s="29"/>
      <c r="D9" s="29"/>
      <c r="E9" s="29"/>
      <c r="F9" s="29"/>
      <c r="G9" s="29"/>
      <c r="H9" s="29"/>
      <c r="I9" s="30"/>
      <c r="J9" s="178"/>
    </row>
    <row r="10" spans="1:11" ht="18.75" x14ac:dyDescent="0.3">
      <c r="A10" s="17"/>
      <c r="B10" s="348" t="s">
        <v>214</v>
      </c>
      <c r="C10" s="348"/>
      <c r="D10" s="348"/>
      <c r="E10" s="348"/>
      <c r="F10" s="348"/>
      <c r="G10" s="348"/>
      <c r="H10" s="348"/>
      <c r="I10" s="16"/>
      <c r="J10" s="178"/>
    </row>
    <row r="11" spans="1:11" x14ac:dyDescent="0.25">
      <c r="A11" s="17"/>
      <c r="B11" s="36"/>
      <c r="C11" s="15"/>
      <c r="D11" s="15"/>
      <c r="E11" s="15"/>
      <c r="F11" s="36"/>
      <c r="G11" s="15"/>
      <c r="H11" s="15"/>
      <c r="I11" s="16"/>
      <c r="J11" s="178"/>
    </row>
    <row r="12" spans="1:11" ht="27.75" customHeight="1" x14ac:dyDescent="0.25">
      <c r="A12" s="17"/>
      <c r="B12" s="346"/>
      <c r="C12" s="346"/>
      <c r="D12" s="346"/>
      <c r="E12" s="346"/>
      <c r="F12" s="74"/>
      <c r="G12" s="336" t="str">
        <f>IF('2. Grille Auto Evaluation'!D5=0,"INCOMPLET",IF('2. Grille Auto Evaluation'!D5=1,"1 ETOILE",IF('2. Grille Auto Evaluation'!D5=2,"2 ETOILES",IF('2. Grille Auto Evaluation'!D5=3,"3 ETOILES"))))</f>
        <v>INCOMPLET</v>
      </c>
      <c r="H12" s="337"/>
      <c r="I12" s="16"/>
      <c r="J12" s="178"/>
    </row>
    <row r="13" spans="1:11" x14ac:dyDescent="0.25">
      <c r="A13" s="17"/>
      <c r="B13" s="346"/>
      <c r="C13" s="346"/>
      <c r="D13" s="346"/>
      <c r="E13" s="346"/>
      <c r="F13" s="15"/>
      <c r="G13" s="15"/>
      <c r="H13" s="15"/>
      <c r="I13" s="16"/>
      <c r="J13" s="178"/>
    </row>
    <row r="14" spans="1:11" ht="18" customHeight="1" x14ac:dyDescent="0.25">
      <c r="A14" s="17"/>
      <c r="B14" s="346"/>
      <c r="C14" s="346"/>
      <c r="D14" s="346"/>
      <c r="E14" s="346"/>
      <c r="F14" s="15"/>
      <c r="G14" s="335" t="s">
        <v>468</v>
      </c>
      <c r="H14" s="335"/>
      <c r="I14" s="16"/>
      <c r="J14" s="178"/>
      <c r="K14" s="95"/>
    </row>
    <row r="15" spans="1:11" ht="15.75" thickBot="1" x14ac:dyDescent="0.3">
      <c r="A15" s="18"/>
      <c r="B15" s="31"/>
      <c r="C15" s="32"/>
      <c r="D15" s="31"/>
      <c r="E15" s="31"/>
      <c r="F15" s="19"/>
      <c r="G15" s="19"/>
      <c r="H15" s="19"/>
      <c r="I15" s="20"/>
      <c r="J15" s="178"/>
    </row>
    <row r="16" spans="1:11" x14ac:dyDescent="0.25">
      <c r="A16" s="23"/>
      <c r="B16" s="65"/>
      <c r="C16" s="29"/>
      <c r="D16" s="29"/>
      <c r="E16" s="29"/>
      <c r="F16" s="29"/>
      <c r="G16" s="29"/>
      <c r="H16" s="29"/>
      <c r="I16" s="30"/>
      <c r="J16" s="178"/>
    </row>
    <row r="17" spans="1:10" ht="18.75" x14ac:dyDescent="0.3">
      <c r="A17" s="17"/>
      <c r="B17" s="348" t="s">
        <v>213</v>
      </c>
      <c r="C17" s="348"/>
      <c r="D17" s="348"/>
      <c r="E17" s="348"/>
      <c r="F17" s="348"/>
      <c r="G17" s="348"/>
      <c r="H17" s="348"/>
      <c r="I17" s="16"/>
      <c r="J17" s="178"/>
    </row>
    <row r="18" spans="1:10" x14ac:dyDescent="0.25">
      <c r="A18" s="17"/>
      <c r="B18" s="36"/>
      <c r="C18" s="15"/>
      <c r="D18" s="15"/>
      <c r="E18" s="15"/>
      <c r="F18" s="36"/>
      <c r="G18" s="15"/>
      <c r="H18" s="15"/>
      <c r="I18" s="16"/>
      <c r="J18" s="178"/>
    </row>
    <row r="19" spans="1:10" x14ac:dyDescent="0.25">
      <c r="A19" s="17"/>
      <c r="B19" s="247" t="s">
        <v>183</v>
      </c>
      <c r="C19" s="247"/>
      <c r="D19" s="247"/>
      <c r="E19" s="247"/>
      <c r="F19" s="15"/>
      <c r="G19" s="317"/>
      <c r="H19" s="317"/>
      <c r="I19" s="33"/>
      <c r="J19" s="178"/>
    </row>
    <row r="20" spans="1:10" x14ac:dyDescent="0.25">
      <c r="A20" s="17"/>
      <c r="B20" s="15"/>
      <c r="C20" s="15"/>
      <c r="D20" s="15"/>
      <c r="E20" s="15"/>
      <c r="F20" s="15"/>
      <c r="G20" s="15"/>
      <c r="H20" s="15"/>
      <c r="I20" s="16"/>
      <c r="J20" s="178"/>
    </row>
    <row r="21" spans="1:10" x14ac:dyDescent="0.25">
      <c r="A21" s="17"/>
      <c r="B21" s="247" t="s">
        <v>184</v>
      </c>
      <c r="C21" s="247"/>
      <c r="D21" s="247"/>
      <c r="E21" s="247"/>
      <c r="F21" s="15"/>
      <c r="G21" s="317"/>
      <c r="H21" s="317"/>
      <c r="I21" s="34"/>
      <c r="J21" s="178"/>
    </row>
    <row r="22" spans="1:10" x14ac:dyDescent="0.25">
      <c r="A22" s="17"/>
      <c r="B22" s="15"/>
      <c r="C22" s="15"/>
      <c r="D22" s="15"/>
      <c r="E22" s="15"/>
      <c r="F22" s="15"/>
      <c r="G22" s="15"/>
      <c r="H22" s="15"/>
      <c r="I22" s="16"/>
      <c r="J22" s="178"/>
    </row>
    <row r="23" spans="1:10" x14ac:dyDescent="0.25">
      <c r="A23" s="17"/>
      <c r="B23" s="247" t="s">
        <v>196</v>
      </c>
      <c r="C23" s="247"/>
      <c r="D23" s="247"/>
      <c r="E23" s="247"/>
      <c r="F23" s="15"/>
      <c r="G23" s="317"/>
      <c r="H23" s="317"/>
      <c r="I23" s="34"/>
      <c r="J23" s="178"/>
    </row>
    <row r="24" spans="1:10" x14ac:dyDescent="0.25">
      <c r="A24" s="17"/>
      <c r="B24" s="15"/>
      <c r="C24" s="15"/>
      <c r="D24" s="15"/>
      <c r="E24" s="15"/>
      <c r="F24" s="15"/>
      <c r="G24" s="15"/>
      <c r="H24" s="15"/>
      <c r="I24" s="16"/>
      <c r="J24" s="178"/>
    </row>
    <row r="25" spans="1:10" x14ac:dyDescent="0.25">
      <c r="A25" s="17"/>
      <c r="B25" s="247" t="s">
        <v>195</v>
      </c>
      <c r="C25" s="247"/>
      <c r="D25" s="247"/>
      <c r="E25" s="247"/>
      <c r="F25" s="15"/>
      <c r="G25" s="317"/>
      <c r="H25" s="317"/>
      <c r="I25" s="34"/>
      <c r="J25" s="178"/>
    </row>
    <row r="26" spans="1:10" ht="15.75" thickBot="1" x14ac:dyDescent="0.3">
      <c r="A26" s="18"/>
      <c r="B26" s="35"/>
      <c r="C26" s="19"/>
      <c r="D26" s="19"/>
      <c r="E26" s="19"/>
      <c r="F26" s="19"/>
      <c r="G26" s="19"/>
      <c r="H26" s="19"/>
      <c r="I26" s="20"/>
      <c r="J26" s="178"/>
    </row>
    <row r="27" spans="1:10" x14ac:dyDescent="0.25">
      <c r="A27" s="17"/>
      <c r="B27" s="36"/>
      <c r="C27" s="15"/>
      <c r="D27" s="15"/>
      <c r="E27" s="15"/>
      <c r="F27" s="15"/>
      <c r="G27" s="15"/>
      <c r="H27" s="15"/>
      <c r="I27" s="16"/>
      <c r="J27" s="178"/>
    </row>
    <row r="28" spans="1:10" ht="18.75" x14ac:dyDescent="0.3">
      <c r="A28" s="17"/>
      <c r="B28" s="348" t="s">
        <v>211</v>
      </c>
      <c r="C28" s="348"/>
      <c r="D28" s="348"/>
      <c r="E28" s="348"/>
      <c r="F28" s="348"/>
      <c r="G28" s="348"/>
      <c r="H28" s="348"/>
      <c r="I28" s="16"/>
      <c r="J28" s="178"/>
    </row>
    <row r="29" spans="1:10" x14ac:dyDescent="0.25">
      <c r="A29" s="17"/>
      <c r="B29" s="36"/>
      <c r="C29" s="15"/>
      <c r="D29" s="15"/>
      <c r="E29" s="15"/>
      <c r="F29" s="36"/>
      <c r="G29" s="15"/>
      <c r="H29" s="15"/>
      <c r="I29" s="16"/>
      <c r="J29" s="178"/>
    </row>
    <row r="30" spans="1:10" ht="21.75" customHeight="1" x14ac:dyDescent="0.25">
      <c r="A30" s="17"/>
      <c r="B30" s="356" t="s">
        <v>144</v>
      </c>
      <c r="C30" s="356"/>
      <c r="D30" s="356"/>
      <c r="E30" s="64"/>
      <c r="F30" s="356" t="s">
        <v>433</v>
      </c>
      <c r="G30" s="356"/>
      <c r="H30" s="356"/>
      <c r="I30" s="16"/>
      <c r="J30" s="178"/>
    </row>
    <row r="31" spans="1:10" x14ac:dyDescent="0.25">
      <c r="A31" s="17"/>
      <c r="B31" s="36"/>
      <c r="C31" s="15"/>
      <c r="D31" s="15"/>
      <c r="E31" s="15"/>
      <c r="F31" s="36"/>
      <c r="G31" s="15"/>
      <c r="H31" s="15"/>
      <c r="I31" s="16"/>
      <c r="J31" s="178"/>
    </row>
    <row r="32" spans="1:10" ht="21.75" customHeight="1" x14ac:dyDescent="0.25">
      <c r="A32" s="17"/>
      <c r="B32" s="313"/>
      <c r="C32" s="313"/>
      <c r="D32" s="313"/>
      <c r="E32" s="64"/>
      <c r="F32" s="313"/>
      <c r="G32" s="313"/>
      <c r="H32" s="313"/>
      <c r="I32" s="16"/>
      <c r="J32" s="178"/>
    </row>
    <row r="33" spans="1:10" x14ac:dyDescent="0.25">
      <c r="A33" s="17"/>
      <c r="B33" s="36"/>
      <c r="C33" s="15"/>
      <c r="D33" s="15"/>
      <c r="E33" s="15"/>
      <c r="F33" s="36"/>
      <c r="G33" s="15"/>
      <c r="H33" s="15"/>
      <c r="I33" s="16"/>
      <c r="J33" s="178"/>
    </row>
    <row r="34" spans="1:10" ht="19.5" customHeight="1" x14ac:dyDescent="0.25">
      <c r="A34" s="17"/>
      <c r="B34" s="325" t="s">
        <v>188</v>
      </c>
      <c r="C34" s="326"/>
      <c r="D34" s="327"/>
      <c r="E34" s="37"/>
      <c r="F34" s="325" t="s">
        <v>188</v>
      </c>
      <c r="G34" s="326"/>
      <c r="H34" s="327"/>
      <c r="I34" s="16"/>
      <c r="J34" s="178"/>
    </row>
    <row r="35" spans="1:10" x14ac:dyDescent="0.25">
      <c r="A35" s="17"/>
      <c r="B35" s="49" t="s">
        <v>153</v>
      </c>
      <c r="C35" s="321"/>
      <c r="D35" s="322"/>
      <c r="E35" s="15"/>
      <c r="F35" s="49" t="s">
        <v>153</v>
      </c>
      <c r="G35" s="321"/>
      <c r="H35" s="322"/>
      <c r="I35" s="16"/>
      <c r="J35" s="178"/>
    </row>
    <row r="36" spans="1:10" x14ac:dyDescent="0.25">
      <c r="A36" s="17"/>
      <c r="B36" s="38"/>
      <c r="C36" s="15"/>
      <c r="D36" s="39"/>
      <c r="E36" s="15"/>
      <c r="F36" s="38"/>
      <c r="G36" s="15"/>
      <c r="H36" s="39"/>
      <c r="I36" s="16"/>
      <c r="J36" s="178"/>
    </row>
    <row r="37" spans="1:10" x14ac:dyDescent="0.25">
      <c r="A37" s="17"/>
      <c r="B37" s="49" t="s">
        <v>212</v>
      </c>
      <c r="C37" s="323"/>
      <c r="D37" s="324"/>
      <c r="E37" s="15"/>
      <c r="F37" s="49" t="s">
        <v>212</v>
      </c>
      <c r="G37" s="323"/>
      <c r="H37" s="324"/>
      <c r="I37" s="16"/>
      <c r="J37" s="178"/>
    </row>
    <row r="38" spans="1:10" x14ac:dyDescent="0.25">
      <c r="A38" s="17"/>
      <c r="B38" s="38"/>
      <c r="C38" s="15"/>
      <c r="D38" s="39"/>
      <c r="E38" s="15"/>
      <c r="F38" s="38"/>
      <c r="G38" s="15"/>
      <c r="H38" s="39"/>
      <c r="I38" s="16"/>
      <c r="J38" s="178"/>
    </row>
    <row r="39" spans="1:10" ht="37.5" customHeight="1" x14ac:dyDescent="0.25">
      <c r="A39" s="17"/>
      <c r="B39" s="203" t="s">
        <v>466</v>
      </c>
      <c r="C39" s="317"/>
      <c r="D39" s="317"/>
      <c r="E39" s="15"/>
      <c r="F39" s="203" t="s">
        <v>467</v>
      </c>
      <c r="G39" s="317"/>
      <c r="H39" s="317"/>
      <c r="I39" s="16"/>
      <c r="J39" s="178"/>
    </row>
    <row r="40" spans="1:10" ht="9.75" customHeight="1" x14ac:dyDescent="0.25">
      <c r="A40" s="17"/>
      <c r="B40" s="40"/>
      <c r="C40" s="36"/>
      <c r="D40" s="36"/>
      <c r="E40" s="15"/>
      <c r="F40" s="40"/>
      <c r="G40" s="36"/>
      <c r="H40" s="36"/>
      <c r="I40" s="16"/>
      <c r="J40" s="178"/>
    </row>
    <row r="41" spans="1:10" x14ac:dyDescent="0.25">
      <c r="A41" s="17"/>
      <c r="B41" s="252" t="s">
        <v>191</v>
      </c>
      <c r="C41" s="341"/>
      <c r="D41" s="253"/>
      <c r="E41" s="323"/>
      <c r="F41" s="355"/>
      <c r="G41" s="355"/>
      <c r="H41" s="324"/>
      <c r="I41" s="16"/>
      <c r="J41" s="178"/>
    </row>
    <row r="42" spans="1:10" ht="15.75" thickBot="1" x14ac:dyDescent="0.3">
      <c r="A42" s="17"/>
      <c r="B42" s="36"/>
      <c r="C42" s="36"/>
      <c r="D42" s="36"/>
      <c r="E42" s="15"/>
      <c r="F42" s="15"/>
      <c r="G42" s="36"/>
      <c r="H42" s="36"/>
      <c r="I42" s="16"/>
      <c r="J42" s="178"/>
    </row>
    <row r="43" spans="1:10" x14ac:dyDescent="0.25">
      <c r="A43" s="349" t="s">
        <v>444</v>
      </c>
      <c r="B43" s="350"/>
      <c r="C43" s="350"/>
      <c r="D43" s="350"/>
      <c r="E43" s="350"/>
      <c r="F43" s="350"/>
      <c r="G43" s="350"/>
      <c r="H43" s="350"/>
      <c r="I43" s="351"/>
      <c r="J43" s="178"/>
    </row>
    <row r="44" spans="1:10" ht="12" customHeight="1" thickBot="1" x14ac:dyDescent="0.3">
      <c r="A44" s="352"/>
      <c r="B44" s="353"/>
      <c r="C44" s="353"/>
      <c r="D44" s="353"/>
      <c r="E44" s="353"/>
      <c r="F44" s="353"/>
      <c r="G44" s="353"/>
      <c r="H44" s="353"/>
      <c r="I44" s="354"/>
      <c r="J44" s="178"/>
    </row>
  </sheetData>
  <sheetProtection algorithmName="SHA-512" hashValue="VyZH675w4CRGcutHTzysog+IehowDkqVLAc0CJkX5T0fZFpdSehYFA+rNrceAXZ6tyzjQnawD0SpBKpzZ7gIfQ==" saltValue="ZbGI8O3P1kpzJbajv53VRQ==" spinCount="100000" sheet="1" scenarios="1"/>
  <mergeCells count="36">
    <mergeCell ref="G37:H37"/>
    <mergeCell ref="B41:D41"/>
    <mergeCell ref="G5:H5"/>
    <mergeCell ref="G7:H7"/>
    <mergeCell ref="G19:H19"/>
    <mergeCell ref="G21:H21"/>
    <mergeCell ref="G23:H23"/>
    <mergeCell ref="B23:E23"/>
    <mergeCell ref="A43:I44"/>
    <mergeCell ref="B34:D34"/>
    <mergeCell ref="F34:H34"/>
    <mergeCell ref="B25:E25"/>
    <mergeCell ref="G25:H25"/>
    <mergeCell ref="B32:D32"/>
    <mergeCell ref="F32:H32"/>
    <mergeCell ref="E41:H41"/>
    <mergeCell ref="G39:H39"/>
    <mergeCell ref="C35:D35"/>
    <mergeCell ref="C37:D37"/>
    <mergeCell ref="C39:D39"/>
    <mergeCell ref="B30:D30"/>
    <mergeCell ref="F30:H30"/>
    <mergeCell ref="G35:H35"/>
    <mergeCell ref="B28:H28"/>
    <mergeCell ref="A1:I1"/>
    <mergeCell ref="B19:E19"/>
    <mergeCell ref="B21:E21"/>
    <mergeCell ref="G14:H14"/>
    <mergeCell ref="B3:E3"/>
    <mergeCell ref="B5:E5"/>
    <mergeCell ref="B7:E7"/>
    <mergeCell ref="G3:H3"/>
    <mergeCell ref="B12:E14"/>
    <mergeCell ref="B17:H17"/>
    <mergeCell ref="B10:H10"/>
    <mergeCell ref="G12:H12"/>
  </mergeCells>
  <conditionalFormatting sqref="G19:H19">
    <cfRule type="containsText" dxfId="24" priority="35" operator="containsText" text="Non valide">
      <formula>NOT(ISERROR(SEARCH("Non valide",G19)))</formula>
    </cfRule>
    <cfRule type="containsText" dxfId="23" priority="36" operator="containsText" text="Valide">
      <formula>NOT(ISERROR(SEARCH("Valide",G19)))</formula>
    </cfRule>
    <cfRule type="containsText" dxfId="22" priority="45" operator="containsText" text="Non renseigné">
      <formula>NOT(ISERROR(SEARCH("Non renseigné",G19)))</formula>
    </cfRule>
    <cfRule type="containsText" dxfId="21" priority="46" operator="containsText" text="Renseigné ">
      <formula>NOT(ISERROR(SEARCH("Renseigné ",G19)))</formula>
    </cfRule>
  </conditionalFormatting>
  <conditionalFormatting sqref="G25:H25">
    <cfRule type="containsText" dxfId="20" priority="19" operator="containsText" text="Non valide">
      <formula>NOT(ISERROR(SEARCH("Non valide",G25)))</formula>
    </cfRule>
    <cfRule type="containsText" dxfId="19" priority="20" operator="containsText" text="Valide">
      <formula>NOT(ISERROR(SEARCH("Valide",G25)))</formula>
    </cfRule>
    <cfRule type="containsText" dxfId="18" priority="21" operator="containsText" text="Non renseigné">
      <formula>NOT(ISERROR(SEARCH("Non renseigné",G25)))</formula>
    </cfRule>
    <cfRule type="containsText" dxfId="17" priority="22" operator="containsText" text="Renseigné ">
      <formula>NOT(ISERROR(SEARCH("Renseigné ",G25)))</formula>
    </cfRule>
  </conditionalFormatting>
  <conditionalFormatting sqref="G21:H21">
    <cfRule type="containsText" dxfId="16" priority="27" operator="containsText" text="Non valide">
      <formula>NOT(ISERROR(SEARCH("Non valide",G21)))</formula>
    </cfRule>
    <cfRule type="containsText" dxfId="15" priority="28" operator="containsText" text="Valide">
      <formula>NOT(ISERROR(SEARCH("Valide",G21)))</formula>
    </cfRule>
    <cfRule type="containsText" dxfId="14" priority="29" operator="containsText" text="Non renseigné">
      <formula>NOT(ISERROR(SEARCH("Non renseigné",G21)))</formula>
    </cfRule>
    <cfRule type="containsText" dxfId="13" priority="30" operator="containsText" text="Renseigné ">
      <formula>NOT(ISERROR(SEARCH("Renseigné ",G21)))</formula>
    </cfRule>
  </conditionalFormatting>
  <conditionalFormatting sqref="G23:H23">
    <cfRule type="containsText" dxfId="12" priority="23" operator="containsText" text="Non valide">
      <formula>NOT(ISERROR(SEARCH("Non valide",G23)))</formula>
    </cfRule>
    <cfRule type="containsText" dxfId="11" priority="24" operator="containsText" text="Valide">
      <formula>NOT(ISERROR(SEARCH("Valide",G23)))</formula>
    </cfRule>
    <cfRule type="containsText" dxfId="10" priority="25" operator="containsText" text="Non renseigné">
      <formula>NOT(ISERROR(SEARCH("Non renseigné",G23)))</formula>
    </cfRule>
    <cfRule type="containsText" dxfId="9" priority="26" operator="containsText" text="Renseigné ">
      <formula>NOT(ISERROR(SEARCH("Renseigné ",G23)))</formula>
    </cfRule>
  </conditionalFormatting>
  <conditionalFormatting sqref="B32">
    <cfRule type="containsText" dxfId="8" priority="15" operator="containsText" text="Avis défavorable">
      <formula>NOT(ISERROR(SEARCH("Avis défavorable",B32)))</formula>
    </cfRule>
    <cfRule type="containsText" dxfId="7" priority="16" operator="containsText" text="Avis favorable ">
      <formula>NOT(ISERROR(SEARCH("Avis favorable ",B32)))</formula>
    </cfRule>
  </conditionalFormatting>
  <conditionalFormatting sqref="F32">
    <cfRule type="containsText" dxfId="6" priority="13" operator="containsText" text="Avis défavorable">
      <formula>NOT(ISERROR(SEARCH("Avis défavorable",F32)))</formula>
    </cfRule>
    <cfRule type="containsText" dxfId="5" priority="14" operator="containsText" text="Avis favorable ">
      <formula>NOT(ISERROR(SEARCH("Avis favorable ",F32)))</formula>
    </cfRule>
  </conditionalFormatting>
  <conditionalFormatting sqref="G12:H12">
    <cfRule type="cellIs" dxfId="4" priority="5" operator="equal">
      <formula>"3 ETOILES"</formula>
    </cfRule>
    <cfRule type="cellIs" dxfId="3" priority="6" operator="equal">
      <formula>"2 ETOILES"</formula>
    </cfRule>
    <cfRule type="cellIs" dxfId="2" priority="7" operator="equal">
      <formula>"1 ETOILE"</formula>
    </cfRule>
    <cfRule type="cellIs" dxfId="1" priority="8" operator="equal">
      <formula>"COMPLET"</formula>
    </cfRule>
    <cfRule type="cellIs" dxfId="0" priority="9" operator="equal">
      <formula>"INCOMPLET"</formula>
    </cfRule>
  </conditionalFormatting>
  <dataValidations count="6">
    <dataValidation type="list" allowBlank="1" showInputMessage="1" showErrorMessage="1" sqref="C15">
      <formula1>"01,02,03,04,05,06,07,08,09,10,11,12,13,14,15,16,17,18,19,20,21,22,23,24,25,26,27,28,29,30,31"</formula1>
    </dataValidation>
    <dataValidation type="list" allowBlank="1" showInputMessage="1" showErrorMessage="1" sqref="D15">
      <formula1>"janvier,février,mars,avril,mai,juin,juillet,août,septembre,octobre,novembre,décembre"</formula1>
    </dataValidation>
    <dataValidation type="list" showInputMessage="1" showErrorMessage="1" sqref="B32:B33 F32:F33">
      <formula1>"Avis favorable , Avis défavorable"</formula1>
    </dataValidation>
    <dataValidation type="list" allowBlank="1" showInputMessage="1" showErrorMessage="1" sqref="G14:H14">
      <formula1>"Saison en cours,2018-2019,2019-2020,2020-2021,2021-2022,2022-2023,2023-2024,2024-2025"</formula1>
    </dataValidation>
    <dataValidation type="list" showInputMessage="1" showErrorMessage="1" sqref="G19:H19 G21:H21 G23:H23 G25:H25">
      <formula1>"Valide,Non valide"</formula1>
    </dataValidation>
    <dataValidation type="list" allowBlank="1" showInputMessage="1" showErrorMessage="1" sqref="B12:E14">
      <formula1>"LABELLISATION , RENOUVELLEMENT"</formula1>
    </dataValidation>
  </dataValidations>
  <pageMargins left="0.23622047244094491" right="0.23622047244094491" top="0.35433070866141736" bottom="0.35433070866141736" header="0.31496062992125984" footer="0.31496062992125984"/>
  <pageSetup paperSize="9" orientation="portrait" r:id="rId1"/>
  <headerFooter>
    <oddHeader>&amp;L4. Synthèse du dossier</oddHeader>
    <oddFooter>&amp;LFédération Française de Rugby&amp;C2019-2020&amp;R&amp;P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12</vt:i4>
      </vt:variant>
    </vt:vector>
  </HeadingPairs>
  <TitlesOfParts>
    <vt:vector size="17" baseType="lpstr">
      <vt:lpstr>Présentation</vt:lpstr>
      <vt:lpstr>1. Fiche identité EDR</vt:lpstr>
      <vt:lpstr>2. Grille Auto Evaluation</vt:lpstr>
      <vt:lpstr>3. Compte rendu</vt:lpstr>
      <vt:lpstr>4. Synthèse</vt:lpstr>
      <vt:lpstr>'1. Fiche identité EDR'!Impression_des_titres</vt:lpstr>
      <vt:lpstr>'2. Grille Auto Evaluation'!Impression_des_titres</vt:lpstr>
      <vt:lpstr>'3. Compte rendu'!Impression_des_titres</vt:lpstr>
      <vt:lpstr>'1. Fiche identité EDR'!Print_Area</vt:lpstr>
      <vt:lpstr>'2. Grille Auto Evaluation'!Print_Area</vt:lpstr>
      <vt:lpstr>'3. Compte rendu'!Print_Area</vt:lpstr>
      <vt:lpstr>'4. Synthèse'!Print_Area</vt:lpstr>
      <vt:lpstr>Présentation!Print_Area</vt:lpstr>
      <vt:lpstr>'1. Fiche identité EDR'!Zone_d_impression</vt:lpstr>
      <vt:lpstr>'2. Grille Auto Evaluation'!Zone_d_impression</vt:lpstr>
      <vt:lpstr>'3. Compte rendu'!Zone_d_impression</vt:lpstr>
      <vt:lpstr>'4. 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 Achard</dc:creator>
  <cp:lastModifiedBy>Florence Achard</cp:lastModifiedBy>
  <cp:lastPrinted>2019-10-18T09:04:20Z</cp:lastPrinted>
  <dcterms:created xsi:type="dcterms:W3CDTF">2017-10-10T12:34:12Z</dcterms:created>
  <dcterms:modified xsi:type="dcterms:W3CDTF">2019-10-18T09:06:24Z</dcterms:modified>
</cp:coreProperties>
</file>